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06-2025_1 - SO 101 Chodník" sheetId="2" r:id="rId2"/>
    <sheet name="006-2025_2 - Vedlejší roz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'006-2025_1 - SO 101 Chodník'!$C$86:$K$262</definedName>
    <definedName name="_xlnm.Print_Area" localSheetId="1">'006-2025_1 - SO 101 Chodník'!$C$4:$J$39,'006-2025_1 - SO 101 Chodník'!$C$45:$J$68,'006-2025_1 - SO 101 Chodník'!$C$74:$K$262</definedName>
    <definedName name="_xlnm.Print_Titles" localSheetId="1">'006-2025_1 - SO 101 Chodník'!$86:$86</definedName>
    <definedName name="_xlnm._FilterDatabase" localSheetId="2" hidden="1">'006-2025_2 - Vedlejší roz...'!$C$79:$K$87</definedName>
    <definedName name="_xlnm.Print_Area" localSheetId="2">'006-2025_2 - Vedlejší roz...'!$C$4:$J$39,'006-2025_2 - Vedlejší roz...'!$C$45:$J$61,'006-2025_2 - Vedlejší roz...'!$C$67:$K$87</definedName>
    <definedName name="_xlnm.Print_Titles" localSheetId="2">'006-2025_2 - Vedlejší roz...'!$79:$79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2" r="J37"/>
  <c r="J36"/>
  <c i="1" r="AY55"/>
  <c i="2" r="J35"/>
  <c i="1" r="AX55"/>
  <c i="2" r="BI259"/>
  <c r="BH259"/>
  <c r="BG259"/>
  <c r="BF259"/>
  <c r="T259"/>
  <c r="T258"/>
  <c r="T257"/>
  <c r="R259"/>
  <c r="R258"/>
  <c r="R257"/>
  <c r="P259"/>
  <c r="P258"/>
  <c r="P257"/>
  <c r="BI255"/>
  <c r="BH255"/>
  <c r="BG255"/>
  <c r="BF255"/>
  <c r="T255"/>
  <c r="T254"/>
  <c r="R255"/>
  <c r="R254"/>
  <c r="P255"/>
  <c r="P254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6"/>
  <c r="BH206"/>
  <c r="BG206"/>
  <c r="BF206"/>
  <c r="T206"/>
  <c r="R206"/>
  <c r="P206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8"/>
  <c r="BH168"/>
  <c r="BG168"/>
  <c r="BF168"/>
  <c r="T168"/>
  <c r="R168"/>
  <c r="P168"/>
  <c r="BI164"/>
  <c r="BH164"/>
  <c r="BG164"/>
  <c r="BF164"/>
  <c r="T164"/>
  <c r="R164"/>
  <c r="P164"/>
  <c r="BI155"/>
  <c r="BH155"/>
  <c r="BG155"/>
  <c r="BF155"/>
  <c r="T155"/>
  <c r="R155"/>
  <c r="P155"/>
  <c r="BI145"/>
  <c r="BH145"/>
  <c r="BG145"/>
  <c r="BF145"/>
  <c r="T145"/>
  <c r="R145"/>
  <c r="P145"/>
  <c r="BI136"/>
  <c r="BH136"/>
  <c r="BG136"/>
  <c r="BF136"/>
  <c r="T136"/>
  <c r="R136"/>
  <c r="P136"/>
  <c r="BI127"/>
  <c r="BH127"/>
  <c r="BG127"/>
  <c r="BF127"/>
  <c r="T127"/>
  <c r="R127"/>
  <c r="P127"/>
  <c r="BI118"/>
  <c r="BH118"/>
  <c r="BG118"/>
  <c r="BF118"/>
  <c r="T118"/>
  <c r="R118"/>
  <c r="P118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1" r="L50"/>
  <c r="AM50"/>
  <c r="AM49"/>
  <c r="L49"/>
  <c r="AM47"/>
  <c r="L47"/>
  <c r="L45"/>
  <c r="L44"/>
  <c i="2" r="BK164"/>
  <c r="BK255"/>
  <c r="BK179"/>
  <c r="BK247"/>
  <c r="J233"/>
  <c r="BK90"/>
  <c r="J226"/>
  <c i="3" r="J85"/>
  <c i="2" r="BK155"/>
  <c r="BK218"/>
  <c r="J155"/>
  <c r="BK226"/>
  <c r="J90"/>
  <c r="BK98"/>
  <c i="3" r="BK83"/>
  <c i="2" r="J190"/>
  <c r="BK233"/>
  <c r="BK136"/>
  <c r="BK101"/>
  <c r="J101"/>
  <c i="3" r="J83"/>
  <c i="2" r="BK243"/>
  <c r="BK118"/>
  <c r="J230"/>
  <c r="J168"/>
  <c r="J218"/>
  <c r="BK213"/>
  <c i="3" r="J82"/>
  <c i="2" r="J109"/>
  <c r="BK251"/>
  <c r="BK105"/>
  <c r="J174"/>
  <c r="J259"/>
  <c r="J136"/>
  <c r="BK230"/>
  <c i="3" r="J84"/>
  <c i="2" r="BK240"/>
  <c r="J251"/>
  <c r="J164"/>
  <c r="BK174"/>
  <c r="J200"/>
  <c i="3" r="BK85"/>
  <c i="2" r="J194"/>
  <c r="J98"/>
  <c r="J213"/>
  <c r="BK145"/>
  <c r="BK109"/>
  <c r="BK127"/>
  <c r="J247"/>
  <c i="3" r="BK86"/>
  <c i="2" r="J206"/>
  <c i="1" r="AS54"/>
  <c i="2" r="BK190"/>
  <c i="3" r="BK84"/>
  <c i="2" r="J94"/>
  <c r="BK184"/>
  <c r="BK94"/>
  <c r="BK168"/>
  <c i="3" r="BK87"/>
  <c i="2" r="BK259"/>
  <c r="J243"/>
  <c r="J105"/>
  <c r="BK194"/>
  <c i="3" r="BK82"/>
  <c i="2" r="J184"/>
  <c i="3" r="J87"/>
  <c i="2" r="J179"/>
  <c r="BK206"/>
  <c r="J127"/>
  <c r="BK200"/>
  <c r="J118"/>
  <c r="J255"/>
  <c r="J145"/>
  <c r="J223"/>
  <c r="BK223"/>
  <c r="J240"/>
  <c i="3" r="J86"/>
  <c i="2" l="1" r="R89"/>
  <c r="BK154"/>
  <c r="J154"/>
  <c r="J62"/>
  <c r="T154"/>
  <c r="R199"/>
  <c r="P239"/>
  <c r="BK89"/>
  <c r="J89"/>
  <c r="J61"/>
  <c r="P154"/>
  <c r="BK199"/>
  <c r="J199"/>
  <c r="J63"/>
  <c r="T199"/>
  <c r="R239"/>
  <c i="3" r="BK81"/>
  <c r="J81"/>
  <c r="J60"/>
  <c r="R81"/>
  <c r="R80"/>
  <c i="2" r="P89"/>
  <c r="P88"/>
  <c r="P87"/>
  <c i="1" r="AU55"/>
  <c i="2" r="T89"/>
  <c r="R154"/>
  <c r="P199"/>
  <c r="BK239"/>
  <c r="J239"/>
  <c r="J64"/>
  <c r="T239"/>
  <c i="3" r="P81"/>
  <c r="P80"/>
  <c i="1" r="AU56"/>
  <c i="3" r="T81"/>
  <c r="T80"/>
  <c i="2" r="BK254"/>
  <c r="J254"/>
  <c r="J65"/>
  <c r="BK258"/>
  <c r="J258"/>
  <c r="J67"/>
  <c i="3" r="J52"/>
  <c r="F55"/>
  <c r="E70"/>
  <c r="BE82"/>
  <c r="BE84"/>
  <c r="BE86"/>
  <c r="BE85"/>
  <c r="BE83"/>
  <c r="BE87"/>
  <c i="2" r="BE90"/>
  <c r="BE101"/>
  <c r="BE136"/>
  <c r="BE145"/>
  <c r="BE174"/>
  <c r="BE200"/>
  <c r="BE233"/>
  <c r="F55"/>
  <c r="J81"/>
  <c r="BE118"/>
  <c r="BE127"/>
  <c r="BE155"/>
  <c r="BE164"/>
  <c r="BE179"/>
  <c r="BE184"/>
  <c r="BE223"/>
  <c r="BE243"/>
  <c r="BE255"/>
  <c r="E48"/>
  <c r="BE94"/>
  <c r="BE109"/>
  <c r="BE190"/>
  <c r="BE194"/>
  <c r="BE251"/>
  <c r="BE98"/>
  <c r="BE105"/>
  <c r="BE168"/>
  <c r="BE206"/>
  <c r="BE213"/>
  <c r="BE218"/>
  <c r="BE226"/>
  <c r="BE230"/>
  <c r="BE240"/>
  <c r="BE247"/>
  <c r="BE259"/>
  <c r="F37"/>
  <c i="1" r="BD55"/>
  <c i="3" r="F36"/>
  <c i="1" r="BC56"/>
  <c i="2" r="F35"/>
  <c i="1" r="BB55"/>
  <c i="2" r="J34"/>
  <c i="1" r="AW55"/>
  <c i="2" r="F34"/>
  <c i="1" r="BA55"/>
  <c i="3" r="F34"/>
  <c i="1" r="BA56"/>
  <c i="3" r="F37"/>
  <c i="1" r="BD56"/>
  <c i="2" r="F36"/>
  <c i="1" r="BC55"/>
  <c i="3" r="J34"/>
  <c i="1" r="AW56"/>
  <c i="3" r="F35"/>
  <c i="1" r="BB56"/>
  <c i="2" l="1" r="T88"/>
  <c r="T87"/>
  <c r="R88"/>
  <c r="R87"/>
  <c r="BK257"/>
  <c r="J257"/>
  <c r="J66"/>
  <c i="3" r="BK80"/>
  <c r="J80"/>
  <c r="J59"/>
  <c i="2" r="BK88"/>
  <c r="BK87"/>
  <c r="J87"/>
  <c r="J30"/>
  <c i="1" r="AG55"/>
  <c r="BB54"/>
  <c r="W31"/>
  <c r="BC54"/>
  <c r="W32"/>
  <c r="AU54"/>
  <c i="2" r="F33"/>
  <c i="1" r="AZ55"/>
  <c r="BD54"/>
  <c r="W33"/>
  <c i="3" r="F33"/>
  <c i="1" r="AZ56"/>
  <c i="3" r="J33"/>
  <c i="1" r="AV56"/>
  <c r="AT56"/>
  <c r="BA54"/>
  <c r="W30"/>
  <c i="2" r="J33"/>
  <c i="1" r="AV55"/>
  <c r="AT55"/>
  <c r="AN55"/>
  <c i="2" l="1" r="J88"/>
  <c r="J60"/>
  <c r="J59"/>
  <c r="J39"/>
  <c i="3" r="J30"/>
  <c i="1" r="AG56"/>
  <c r="AG54"/>
  <c r="AK26"/>
  <c r="AZ54"/>
  <c r="W29"/>
  <c r="AW54"/>
  <c r="AK30"/>
  <c r="AX54"/>
  <c r="AY54"/>
  <c i="3" l="1" r="J39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<sst xmlns="http://schemas.openxmlformats.org/spreadsheetml/2006/main">
  <si>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</si>
  <si>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</si>
  <si>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</si>
  <si>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</si>
  <si>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</si>
  <si>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{a465a90a-8b13-430f-adb9-821b1d31c65a}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</si>
  <si>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</si>
  <si>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</si>
  <si>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</si>
  <si>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</si>
  <si>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</si>
  <si>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</si>
  <si>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</si>
  <si>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</si>
  <si>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006/2025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</si>
  <si>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</si>
  <si>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</si>
  <si>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chodníku ulice Čermákova III. etapa, Kostelec nad Orlicí</t>
  </si>
  <si>
    <t>KSO:</t>
  </si>
  <si>
    <t/>
  </si>
  <si>
    <t>CC-CZ:</t>
  </si>
  <si>
    <t>Místo:</t>
  </si>
  <si>
    <t>Kostelec nad Orlicí</t>
  </si>
  <si>
    <t>Datum:</t>
  </si>
  <si>
    <t>5. 2. 2025</t>
  </si>
  <si>
    <t>Zadavatel:</t>
  </si>
  <si>
    <t>IČ:</t>
  </si>
  <si>
    <t>00274968</t>
  </si>
  <si>
    <t>Město Kostelec nad Orlicí</t>
  </si>
  <si>
    <t>DIČ:</t>
  </si>
  <si>
    <t>CZ00274968</t>
  </si>
  <si>
    <t>Účastník: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</si>
  <si>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</si>
  <si>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</si>
  <si>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</si>
  <si>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</si>
  <si>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</si>
  <si>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</si>
  <si>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</si>
  <si>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</si>
  <si>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</si>
  <si>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</si>
  <si>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</si>
  <si>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</si>
  <si>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</si>
  <si>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</si>
  <si>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</si>
  <si>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</si>
  <si>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</si>
  <si>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</si>
  <si>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</si>
  <si>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</si>
  <si>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</si>
  <si>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</si>
  <si>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</si>
  <si>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</si>
  <si>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</si>
  <si>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</si>
  <si>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</si>
  <si>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</si>
  <si>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</si>
  <si>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</si>
  <si>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</si>
  <si>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</si>
  <si>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</si>
  <si>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</si>
  <si>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</si>
  <si>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</si>
  <si>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</si>
  <si>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</si>
  <si>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</si>
  <si>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</si>
  <si>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</si>
  <si>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</si>
  <si>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</si>
  <si>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</si>
  <si>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</si>
  <si>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</si>
  <si>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</si>
  <si>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</si>
  <si>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006/2025_1</t>
  </si>
  <si>
    <t>SO 101 Chodník</t>
  </si>
  <si>
    <t>STA</t>
  </si>
  <si>
    <t>1</t>
  </si>
  <si>
    <t>{1235815a-6642-416b-845c-32d7328f0e8a}</t>
  </si>
  <si>
    <t>2</t>
  </si>
  <si>
    <t>006/2025_2</t>
  </si>
  <si>
    <t>Vedlejší rozpočtové náklady</t>
  </si>
  <si>
    <t>{e9663ac8-cdba-45ba-9535-2fd2b812af3a}</t>
  </si>
  <si>
    <t>KRYCÍ LIST SOUPISU PRACÍ</t>
  </si>
  <si>
    <t>Objekt:</t>
  </si>
  <si>
    <t>006/2025_1 - SO 101 Chodník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</si>
  <si>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</si>
  <si>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</si>
  <si>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</si>
  <si>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</si>
  <si>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</si>
  <si>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</si>
  <si>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</si>
  <si>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</si>
  <si>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</si>
  <si>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</si>
  <si>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</si>
  <si>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</si>
  <si>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</si>
  <si>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</si>
  <si>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</si>
  <si>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</si>
  <si>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</si>
  <si>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</si>
  <si>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</si>
  <si>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</si>
  <si>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</si>
  <si>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</si>
  <si>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</si>
  <si>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</si>
  <si>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</si>
  <si>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</si>
  <si>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</si>
  <si>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</si>
  <si>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</si>
  <si>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</si>
  <si>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</si>
  <si>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</si>
  <si>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m2</t>
  </si>
  <si>
    <t>CS ÚRS 2025 01</t>
  </si>
  <si>
    <t>4</t>
  </si>
  <si>
    <t>-1820946199</t>
  </si>
  <si>
    <t>Online PSC</t>
  </si>
  <si>
    <t>https://podminky.urs.cz/item/CS_URS_2025_01/113106132</t>
  </si>
  <si>
    <t>VV</t>
  </si>
  <si>
    <t>"dle přílohy Situace stavby"</t>
  </si>
  <si>
    <t>"stávající dlažba 30/30"73+17+10+10+28+23+15+21+11+25+87+79</t>
  </si>
  <si>
    <t>113106185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</si>
  <si>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</si>
  <si>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1965884250</t>
  </si>
  <si>
    <t>https://podminky.urs.cz/item/CS_URS_2025_01/113106185</t>
  </si>
  <si>
    <t>"dle přílohy situace stavby"</t>
  </si>
  <si>
    <t>"žulové kostky 8/11"9+9+9+9+9+10</t>
  </si>
  <si>
    <t>3</t>
  </si>
  <si>
    <t>113107135</t>
  </si>
  <si>
    <t>Odstranění podkladů nebo krytů ručně s přemístěním hmot na skládku na vzdálenost do 3 m nebo s naložením na dopravní prostředek z betonu vyztuženého sítěmi, o tl. vrstvy do 100 mm</t>
  </si>
  <si>
    <t>-440047698</t>
  </si>
  <si>
    <t>https://podminky.urs.cz/item/CS_URS_2025_01/113107135</t>
  </si>
  <si>
    <t>"dle situace stavby"11+6+6+5+6+8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</si>
  <si>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</si>
  <si>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</si>
  <si>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</si>
  <si>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2094239309</t>
  </si>
  <si>
    <t>https://podminky.urs.cz/item/CS_URS_2025_01/113202111</t>
  </si>
  <si>
    <t>"betonové silniční"6,5+38+7+10+4+6+4+6+6+4+6,5+6+5+13,5+4+7+9,5+1+2+4+6+1+3+11+4+5+5+12+28+12+4+8+10+8+9+10+5</t>
  </si>
  <si>
    <t>5</t>
  </si>
  <si>
    <t>113203111</t>
  </si>
  <si>
    <t>Vytrhání obrub s vybouráním lože, s přemístěním hmot na skládku na vzdálenost do 3 m nebo s naložením na dopravní prostředek z dlažebních kostek</t>
  </si>
  <si>
    <t>-447097049</t>
  </si>
  <si>
    <t>https://podminky.urs.cz/item/CS_URS_2025_01/113203111</t>
  </si>
  <si>
    <t>"dle situace stavby"</t>
  </si>
  <si>
    <t>"stávající dvoulinka - materiál se použije zpět"291*2</t>
  </si>
  <si>
    <t>6</t>
  </si>
  <si>
    <t>122251102</t>
  </si>
  <si>
    <t>Odkopávky a prokopávky nezapažené strojně v hornině třídy těžitelnosti I skupiny 3 přes 20 do 50 m3</t>
  </si>
  <si>
    <t>m3</t>
  </si>
  <si>
    <t>-63252455</t>
  </si>
  <si>
    <t>https://podminky.urs.cz/item/CS_URS_2025_01/122251102</t>
  </si>
  <si>
    <t>"dle situace"</t>
  </si>
  <si>
    <t>"stávající konstrukce tl. 240mm chodník"315*0,24</t>
  </si>
  <si>
    <t>"stávající konstrukce tl. 320mm vjezdy"168*0,32</t>
  </si>
  <si>
    <t>Mezisoučet</t>
  </si>
  <si>
    <t>"sanace"483*0,15</t>
  </si>
  <si>
    <t>Součet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</si>
  <si>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</si>
  <si>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</si>
  <si>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</si>
  <si>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-1109407393</t>
  </si>
  <si>
    <t>https://podminky.urs.cz/item/CS_URS_2025_01/162751117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</si>
  <si>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</si>
  <si>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</si>
  <si>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</si>
  <si>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1330587264</t>
  </si>
  <si>
    <t>https://podminky.urs.cz/item/CS_URS_2025_01/162751119</t>
  </si>
  <si>
    <t>"na sládku do 14km"</t>
  </si>
  <si>
    <t>"stávající konstrukce tl. 240mm chodník"315*0,24*4</t>
  </si>
  <si>
    <t>"stávající konstrukce tl. 320mm vjezdy"168*0,32*4</t>
  </si>
  <si>
    <t>"sanace"483*0,15*4</t>
  </si>
  <si>
    <t>9</t>
  </si>
  <si>
    <t>171201201</t>
  </si>
  <si>
    <t>Uložení sypaniny na skládky nebo meziskládky bez hutnění s upravením uložené sypaniny do předepsaného tvaru</t>
  </si>
  <si>
    <t>2028240234</t>
  </si>
  <si>
    <t>https://podminky.urs.cz/item/CS_URS_2025_01/171201201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</si>
  <si>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</si>
  <si>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</si>
  <si>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</si>
  <si>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</si>
  <si>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550454469</t>
  </si>
  <si>
    <t>https://podminky.urs.cz/item/CS_URS_2025_01/171201231</t>
  </si>
  <si>
    <t>"stávající konstrukce tl. 240mm chodník"315*0,24*1,8</t>
  </si>
  <si>
    <t>"stávající konstrukce tl. 320mm vjezdy"168*0,32*1,8</t>
  </si>
  <si>
    <t>"sanace"483*0,15*1,8</t>
  </si>
  <si>
    <t>Komunikace pozemní</t>
  </si>
  <si>
    <t>11</t>
  </si>
  <si>
    <t>564851111</t>
  </si>
  <si>
    <t>Podklad ze štěrkodrti ŠD s rozprostřením a zhutněním plochy přes 100 m2, po zhutnění tl. 150 mm</t>
  </si>
  <si>
    <t>1143964568</t>
  </si>
  <si>
    <t>https://podminky.urs.cz/item/CS_URS_2025_01/564851111</t>
  </si>
  <si>
    <t>"dle přílohy Situace stavby a Vzorové příčné řezy"</t>
  </si>
  <si>
    <t>"vjezdy"168</t>
  </si>
  <si>
    <t>"vjezdy 2 vrstvy"168</t>
  </si>
  <si>
    <t>"sanace"483</t>
  </si>
  <si>
    <t>564861111</t>
  </si>
  <si>
    <t>Podklad ze štěrkodrti ŠD s rozprostřením a zhutněním plochy přes 100 m2, po zhutnění tl. 200 mm</t>
  </si>
  <si>
    <t>-1643276460</t>
  </si>
  <si>
    <t>https://podminky.urs.cz/item/CS_URS_2025_01/564861111</t>
  </si>
  <si>
    <t>"chodníků"315</t>
  </si>
  <si>
    <t>13</t>
  </si>
  <si>
    <t>596211111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</si>
  <si>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</si>
  <si>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426575228</t>
  </si>
  <si>
    <t>https://podminky.urs.cz/item/CS_URS_2025_01/596211111</t>
  </si>
  <si>
    <t>"plochy ze Situace stavby a Vzorové příčné řezy"</t>
  </si>
  <si>
    <t>"šedá chodník 10/20"308</t>
  </si>
  <si>
    <t>"reliéfní červená 10/20"7</t>
  </si>
  <si>
    <t>14</t>
  </si>
  <si>
    <t>M</t>
  </si>
  <si>
    <t>59245006</t>
  </si>
  <si>
    <t>dlažba pro nevidomé betonová 200x100mm tl 60mm barevná</t>
  </si>
  <si>
    <t>-123852604</t>
  </si>
  <si>
    <t>7*1,02</t>
  </si>
  <si>
    <t>15</t>
  </si>
  <si>
    <t>59245018</t>
  </si>
  <si>
    <t>dlažba skladebná betonová 200x100mm tl 60mm přírodní</t>
  </si>
  <si>
    <t>936258613</t>
  </si>
  <si>
    <t>308*1,02</t>
  </si>
  <si>
    <t>16</t>
  </si>
  <si>
    <t>596211211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</si>
  <si>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50 do 100 m2</t>
  </si>
  <si>
    <t>63652322</t>
  </si>
  <si>
    <t>https://podminky.urs.cz/item/CS_URS_2025_01/596211211</t>
  </si>
  <si>
    <t>"vjezdy 10/20 antracit"118</t>
  </si>
  <si>
    <t>"reliéfní 10/20"50</t>
  </si>
  <si>
    <t>17</t>
  </si>
  <si>
    <t>59245005</t>
  </si>
  <si>
    <t>dlažba skladebná betonová 200x100mm tl 80mm barevná</t>
  </si>
  <si>
    <t>430193804</t>
  </si>
  <si>
    <t>118*1,02</t>
  </si>
  <si>
    <t>18</t>
  </si>
  <si>
    <t>59245226</t>
  </si>
  <si>
    <t>dlažba pro nevidomé betonová 200x100mm tl 80mm barevná</t>
  </si>
  <si>
    <t>1122665966</t>
  </si>
  <si>
    <t>50*1,02</t>
  </si>
  <si>
    <t>Ostatní konstrukce a práce, bourání</t>
  </si>
  <si>
    <t>19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</si>
  <si>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</si>
  <si>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</si>
  <si>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-2037468694</t>
  </si>
  <si>
    <t>https://podminky.urs.cz/item/CS_URS_2025_01/916111123</t>
  </si>
  <si>
    <t>"včetně spárování maltou M25 XF4"</t>
  </si>
  <si>
    <t>20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</si>
  <si>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</si>
  <si>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</si>
  <si>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-581846480</t>
  </si>
  <si>
    <t>https://podminky.urs.cz/item/CS_URS_2025_01/916131213</t>
  </si>
  <si>
    <t>"obrubník 15/25"136+138-97,5-36</t>
  </si>
  <si>
    <t>"obrubník 15/15"122,5-25</t>
  </si>
  <si>
    <t>"obrubníky náběhové"47-11</t>
  </si>
  <si>
    <t>59217031</t>
  </si>
  <si>
    <t>obrubník silniční betonový 1000x150x250mm</t>
  </si>
  <si>
    <t>1600532670</t>
  </si>
  <si>
    <t>"obrubník 15/25"140,5</t>
  </si>
  <si>
    <t>140,5*1,02</t>
  </si>
  <si>
    <t>22</t>
  </si>
  <si>
    <t>59217032</t>
  </si>
  <si>
    <t>obrubník silniční betonový nájezdový 1000x150x150mm</t>
  </si>
  <si>
    <t>1141873947</t>
  </si>
  <si>
    <t>"obrubník 15/15"97,5</t>
  </si>
  <si>
    <t>97,5*1,02</t>
  </si>
  <si>
    <t>23</t>
  </si>
  <si>
    <t>59217030</t>
  </si>
  <si>
    <t>obrubník silniční betonový přechodový 1000x150x150-250mm</t>
  </si>
  <si>
    <t>1648316902</t>
  </si>
  <si>
    <t>"obrubníky náběhové"36</t>
  </si>
  <si>
    <t>24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</si>
  <si>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</si>
  <si>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</si>
  <si>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-1244542605</t>
  </si>
  <si>
    <t>https://podminky.urs.cz/item/CS_URS_2025_01/916231213</t>
  </si>
  <si>
    <t>"8/25"2+2+1+1+1+1+2+2+2+1-4</t>
  </si>
  <si>
    <t>25</t>
  </si>
  <si>
    <t>59217012</t>
  </si>
  <si>
    <t>obrubník zahradní betonový 500x80x250mm</t>
  </si>
  <si>
    <t>-1168553843</t>
  </si>
  <si>
    <t>11*1,02</t>
  </si>
  <si>
    <t>26</t>
  </si>
  <si>
    <t>916991121</t>
  </si>
  <si>
    <t>Lože pod obrubníky, krajníky nebo obruby z dlažebních kostek z betonu prostého</t>
  </si>
  <si>
    <t>1939477135</t>
  </si>
  <si>
    <t>https://podminky.urs.cz/item/CS_URS_2025_01/916991121</t>
  </si>
  <si>
    <t>"dle obrub"</t>
  </si>
  <si>
    <t>"15/25"274*0,35*0,05</t>
  </si>
  <si>
    <t>"8/25"11*0,28*0,05</t>
  </si>
  <si>
    <t>997</t>
  </si>
  <si>
    <t>Přesun sutě</t>
  </si>
  <si>
    <t>27</t>
  </si>
  <si>
    <t>997221561</t>
  </si>
  <si>
    <t>Vodorovná doprava suti bez naložení, ale se složením a s hrubým urovnáním z kusových materiálů, na vzdálenost do 1 km</t>
  </si>
  <si>
    <t>-1052630683</t>
  </si>
  <si>
    <t>https://podminky.urs.cz/item/CS_URS_2025_01/997221561</t>
  </si>
  <si>
    <t>"beton"101,745+17,6+10,206+59,655</t>
  </si>
  <si>
    <t>28</t>
  </si>
  <si>
    <t>997221569</t>
  </si>
  <si>
    <t>Vodorovná doprava suti bez naložení, ale se složením a s hrubým urovnáním Příplatek k ceně za každý další započatý 1 km přes 1 km</t>
  </si>
  <si>
    <t>-1571539685</t>
  </si>
  <si>
    <t>https://podminky.urs.cz/item/CS_URS_2025_01/997221569</t>
  </si>
  <si>
    <t>"na skládku do 14km"</t>
  </si>
  <si>
    <t>"beton"189,206*13</t>
  </si>
  <si>
    <t>29</t>
  </si>
  <si>
    <t>997221611</t>
  </si>
  <si>
    <t>Nakládání na dopravní prostředky pro vodorovnou dopravu suti</t>
  </si>
  <si>
    <t>532061994</t>
  </si>
  <si>
    <t>https://podminky.urs.cz/item/CS_URS_2025_01/997221611</t>
  </si>
  <si>
    <t>30</t>
  </si>
  <si>
    <t>997221861</t>
  </si>
  <si>
    <t>Poplatek za uložení stavebního odpadu na recyklační skládce (skládkovné) z prostého betonu zatříděného do Katalogu odpadů pod kódem 17 01 01</t>
  </si>
  <si>
    <t>126757625</t>
  </si>
  <si>
    <t>https://podminky.urs.cz/item/CS_URS_2025_01/997221861</t>
  </si>
  <si>
    <t>998</t>
  </si>
  <si>
    <t>Přesun hmot</t>
  </si>
  <si>
    <t>31</t>
  </si>
  <si>
    <t>998223011</t>
  </si>
  <si>
    <t>Přesun hmot pro pozemní komunikace s krytem dlážděným dopravní vzdálenost do 200 m jakékoliv délky objektu</t>
  </si>
  <si>
    <t>-1802106304</t>
  </si>
  <si>
    <t>https://podminky.urs.cz/item/CS_URS_2025_01/998223011</t>
  </si>
  <si>
    <t>PSV</t>
  </si>
  <si>
    <t>Práce a dodávky PSV</t>
  </si>
  <si>
    <t>711</t>
  </si>
  <si>
    <t>Izolace proti vodě, vlhkosti a plynům</t>
  </si>
  <si>
    <t>32</t>
  </si>
  <si>
    <t>711161212</t>
  </si>
  <si>
    <t>Izolace proti zemní vlhkosti a beztlakové vodě nopovými fóliemi na ploše svislé S vrstva ochranná, odvětrávací a drenážní výška nopu 8,0 mm, tl. fólie do 0,6 mm</t>
  </si>
  <si>
    <t>-1339283635</t>
  </si>
  <si>
    <t>https://podminky.urs.cz/item/CS_URS_2025_01/711161212</t>
  </si>
  <si>
    <t>"podél budov a podezdívek"258</t>
  </si>
  <si>
    <t>006/2025_2 - Vedlejší rozpočtové náklady</t>
  </si>
  <si>
    <t>VRN - Vedlejší rozpočtové náklady</t>
  </si>
  <si>
    <t>VRN</t>
  </si>
  <si>
    <t>0001</t>
  </si>
  <si>
    <t>Vytyčení inženýrských sítí_x000d_
Ručně kopané sondy pro ověření polohy inženýrských sítí (dle potřeby stavby 10ks)</t>
  </si>
  <si>
    <t>sada</t>
  </si>
  <si>
    <t>-557279694</t>
  </si>
  <si>
    <t>0002</t>
  </si>
  <si>
    <t>Zařízení staveniště, provoz a odstranění</t>
  </si>
  <si>
    <t>-51170389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</si>
  <si>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</si>
  <si>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</si>
  <si>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-52258176</t>
  </si>
  <si>
    <t>0004</t>
  </si>
  <si>
    <t>Geodetické zaměření skutečného provedení stavby - výškopis, polohopis (3x tištěná dokumentace, 3xCD)</t>
  </si>
  <si>
    <t>322544698</t>
  </si>
  <si>
    <t>0005</t>
  </si>
  <si>
    <t>Zkoušení a kontrola prací zkušebnou zhotovitele dle TP</t>
  </si>
  <si>
    <t>528821119</t>
  </si>
  <si>
    <t>0006</t>
  </si>
  <si>
    <t>Dokumentace skutečného provedení stavby</t>
  </si>
  <si>
    <t>292253820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</si>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</sst>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32" TargetMode="External" /><Relationship Id="rId2" Type="http://schemas.openxmlformats.org/officeDocument/2006/relationships/hyperlink" Target="https://podminky.urs.cz/item/CS_URS_2025_01/113106185" TargetMode="External" /><Relationship Id="rId3" Type="http://schemas.openxmlformats.org/officeDocument/2006/relationships/hyperlink" Target="https://podminky.urs.cz/item/CS_URS_2025_01/113107135" TargetMode="External" /><Relationship Id="rId4" Type="http://schemas.openxmlformats.org/officeDocument/2006/relationships/hyperlink" Target="https://podminky.urs.cz/item/CS_URS_2025_01/113202111" TargetMode="External" /><Relationship Id="rId5" Type="http://schemas.openxmlformats.org/officeDocument/2006/relationships/hyperlink" Target="https://podminky.urs.cz/item/CS_URS_2025_01/113203111" TargetMode="External" /><Relationship Id="rId6" Type="http://schemas.openxmlformats.org/officeDocument/2006/relationships/hyperlink" Target="https://podminky.urs.cz/item/CS_URS_2025_01/122251102" TargetMode="External" /><Relationship Id="rId7" Type="http://schemas.openxmlformats.org/officeDocument/2006/relationships/hyperlink" Target="https://podminky.urs.cz/item/CS_URS_2025_01/162751117" TargetMode="External" /><Relationship Id="rId8" Type="http://schemas.openxmlformats.org/officeDocument/2006/relationships/hyperlink" Target="https://podminky.urs.cz/item/CS_URS_2025_01/162751119" TargetMode="External" /><Relationship Id="rId9" Type="http://schemas.openxmlformats.org/officeDocument/2006/relationships/hyperlink" Target="https://podminky.urs.cz/item/CS_URS_2025_01/171201201" TargetMode="External" /><Relationship Id="rId10" Type="http://schemas.openxmlformats.org/officeDocument/2006/relationships/hyperlink" Target="https://podminky.urs.cz/item/CS_URS_2025_01/171201231" TargetMode="External" /><Relationship Id="rId11" Type="http://schemas.openxmlformats.org/officeDocument/2006/relationships/hyperlink" Target="https://podminky.urs.cz/item/CS_URS_2025_01/564851111" TargetMode="External" /><Relationship Id="rId12" Type="http://schemas.openxmlformats.org/officeDocument/2006/relationships/hyperlink" Target="https://podminky.urs.cz/item/CS_URS_2025_01/564861111" TargetMode="External" /><Relationship Id="rId13" Type="http://schemas.openxmlformats.org/officeDocument/2006/relationships/hyperlink" Target="https://podminky.urs.cz/item/CS_URS_2025_01/596211111" TargetMode="External" /><Relationship Id="rId14" Type="http://schemas.openxmlformats.org/officeDocument/2006/relationships/hyperlink" Target="https://podminky.urs.cz/item/CS_URS_2025_01/596211211" TargetMode="External" /><Relationship Id="rId15" Type="http://schemas.openxmlformats.org/officeDocument/2006/relationships/hyperlink" Target="https://podminky.urs.cz/item/CS_URS_2025_01/916111123" TargetMode="External" /><Relationship Id="rId16" Type="http://schemas.openxmlformats.org/officeDocument/2006/relationships/hyperlink" Target="https://podminky.urs.cz/item/CS_URS_2025_01/916131213" TargetMode="External" /><Relationship Id="rId17" Type="http://schemas.openxmlformats.org/officeDocument/2006/relationships/hyperlink" Target="https://podminky.urs.cz/item/CS_URS_2025_01/916231213" TargetMode="External" /><Relationship Id="rId18" Type="http://schemas.openxmlformats.org/officeDocument/2006/relationships/hyperlink" Target="https://podminky.urs.cz/item/CS_URS_2025_01/916991121" TargetMode="External" /><Relationship Id="rId19" Type="http://schemas.openxmlformats.org/officeDocument/2006/relationships/hyperlink" Target="https://podminky.urs.cz/item/CS_URS_2025_01/997221561" TargetMode="External" /><Relationship Id="rId20" Type="http://schemas.openxmlformats.org/officeDocument/2006/relationships/hyperlink" Target="https://podminky.urs.cz/item/CS_URS_2025_01/997221569" TargetMode="External" /><Relationship Id="rId21" Type="http://schemas.openxmlformats.org/officeDocument/2006/relationships/hyperlink" Target="https://podminky.urs.cz/item/CS_URS_2025_01/997221611" TargetMode="External" /><Relationship Id="rId22" Type="http://schemas.openxmlformats.org/officeDocument/2006/relationships/hyperlink" Target="https://podminky.urs.cz/item/CS_URS_2025_01/997221861" TargetMode="External" /><Relationship Id="rId23" Type="http://schemas.openxmlformats.org/officeDocument/2006/relationships/hyperlink" Target="https://podminky.urs.cz/item/CS_URS_2025_01/998223011" TargetMode="External" /><Relationship Id="rId24" Type="http://schemas.openxmlformats.org/officeDocument/2006/relationships/hyperlink" Target="https://podminky.urs.cz/item/CS_URS_2025_01/711161212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36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006/2025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Oprava chodníku ulice Čermákova III. etapa, Kostelec nad Orlicí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Kostelec nad Orlicí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5. 2. 2025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Kostelec nad Orlicí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DI PROJEKT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DI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24.7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'006-2025_1 - SO 101 Chodník'!J30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'006-2025_1 - SO 101 Chodník'!P87</f>
        <v>0</v>
      </c>
      <c r="AV55" s="123">
        <f>'006-2025_1 - SO 101 Chodník'!J33</f>
        <v>0</v>
      </c>
      <c r="AW55" s="123">
        <f>'006-2025_1 - SO 101 Chodník'!J34</f>
        <v>0</v>
      </c>
      <c r="AX55" s="123">
        <f>'006-2025_1 - SO 101 Chodník'!J35</f>
        <v>0</v>
      </c>
      <c r="AY55" s="123">
        <f>'006-2025_1 - SO 101 Chodník'!J36</f>
        <v>0</v>
      </c>
      <c r="AZ55" s="123">
        <f>'006-2025_1 - SO 101 Chodník'!F33</f>
        <v>0</v>
      </c>
      <c r="BA55" s="123">
        <f>'006-2025_1 - SO 101 Chodník'!F34</f>
        <v>0</v>
      </c>
      <c r="BB55" s="123">
        <f>'006-2025_1 - SO 101 Chodník'!F35</f>
        <v>0</v>
      </c>
      <c r="BC55" s="123">
        <f>'006-2025_1 - SO 101 Chodník'!F36</f>
        <v>0</v>
      </c>
      <c r="BD55" s="125">
        <f>'006-2025_1 - SO 101 Chodník'!F37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24.7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'006-2025_2 - Vedlejší roz...'!J30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7">
        <v>0</v>
      </c>
      <c r="AT56" s="128">
        <f>ROUND(SUM(AV56:AW56),2)</f>
        <v>0</v>
      </c>
      <c r="AU56" s="129">
        <f>'006-2025_2 - Vedlejší roz...'!P80</f>
        <v>0</v>
      </c>
      <c r="AV56" s="128">
        <f>'006-2025_2 - Vedlejší roz...'!J33</f>
        <v>0</v>
      </c>
      <c r="AW56" s="128">
        <f>'006-2025_2 - Vedlejší roz...'!J34</f>
        <v>0</v>
      </c>
      <c r="AX56" s="128">
        <f>'006-2025_2 - Vedlejší roz...'!J35</f>
        <v>0</v>
      </c>
      <c r="AY56" s="128">
        <f>'006-2025_2 - Vedlejší roz...'!J36</f>
        <v>0</v>
      </c>
      <c r="AZ56" s="128">
        <f>'006-2025_2 - Vedlejší roz...'!F33</f>
        <v>0</v>
      </c>
      <c r="BA56" s="128">
        <f>'006-2025_2 - Vedlejší roz...'!F34</f>
        <v>0</v>
      </c>
      <c r="BB56" s="128">
        <f>'006-2025_2 - Vedlejší roz...'!F35</f>
        <v>0</v>
      </c>
      <c r="BC56" s="128">
        <f>'006-2025_2 - Vedlejší roz...'!F36</f>
        <v>0</v>
      </c>
      <c r="BD56" s="130">
        <f>'006-2025_2 - Vedlejší roz...'!F37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Tg4r9LiE+XkstkwcbUY2X7lmznE0zRk/VHj0a1iSwbPaQj41sYSRzT2OrmTnK/qQ5JsyooubIPloOTxQYtRZnw==" hashValue="HqYiSYC7DFcXvmsVIDymrC2mRDCe5zDL/XUfvOHiF0pXhz5Bwrh2J9iMS0i3cY6cwsy4Gc9BSszZIz8J7ur4A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6-2025_1 - SO 101 Chodník'!C2" display="/"/>
    <hyperlink ref="A56" location="'006-2025_2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Oprava chodníku ulice Čermákova III. etapa, Kostelec nad Orlicí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5. 2. 2025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ROUND((SUM(BE87:BE262)),  2)</f>
        <v>0</v>
      </c>
      <c r="G33" s="41"/>
      <c r="H33" s="41"/>
      <c r="I33" s="151">
        <v>0.20999999999999999</v>
      </c>
      <c r="J33" s="150">
        <f>ROUND(((SUM(BE87:BE262))*I33),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ROUND((SUM(BF87:BF262)),  2)</f>
        <v>0</v>
      </c>
      <c r="G34" s="41"/>
      <c r="H34" s="41"/>
      <c r="I34" s="151">
        <v>0.12</v>
      </c>
      <c r="J34" s="150">
        <f>ROUND(((SUM(BF87:BF262))*I34),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ROUND((SUM(BG87:BG262)),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ROUND((SUM(BH87:BH262)),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ROUND((SUM(BI87:BI262)),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Oprava chodníku ulice Čermákova III. etapa, Kostelec nad Orlicí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006/2025_1 - SO 101 Chodník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Kostelec nad Orlicí</v>
      </c>
      <c r="G52" s="43"/>
      <c r="H52" s="43"/>
      <c r="I52" s="35" t="s">
        <v>23</v>
      </c>
      <c r="J52" s="75" t="str">
        <f>IF(J12="","",J12)</f>
        <v>5. 2. 2025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Kostelec nad Orlicí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97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98</v>
      </c>
      <c r="E62" s="177"/>
      <c r="F62" s="177"/>
      <c r="G62" s="177"/>
      <c r="H62" s="177"/>
      <c r="I62" s="177"/>
      <c r="J62" s="178">
        <f>J154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99</v>
      </c>
      <c r="E63" s="177"/>
      <c r="F63" s="177"/>
      <c r="G63" s="177"/>
      <c r="H63" s="177"/>
      <c r="I63" s="177"/>
      <c r="J63" s="178">
        <f>J199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J239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101</v>
      </c>
      <c r="E65" s="177"/>
      <c r="F65" s="177"/>
      <c r="G65" s="177"/>
      <c r="H65" s="177"/>
      <c r="I65" s="177"/>
      <c r="J65" s="178">
        <f>J254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102</v>
      </c>
      <c r="E66" s="171"/>
      <c r="F66" s="171"/>
      <c r="G66" s="171"/>
      <c r="H66" s="171"/>
      <c r="I66" s="171"/>
      <c r="J66" s="172">
        <f>J257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103</v>
      </c>
      <c r="E67" s="177"/>
      <c r="F67" s="177"/>
      <c r="G67" s="177"/>
      <c r="H67" s="177"/>
      <c r="I67" s="177"/>
      <c r="J67" s="178">
        <f>J258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104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Oprava chodníku ulice Čermákova III. etapa, Kostelec nad Orlicí</v>
      </c>
      <c r="F77" s="35"/>
      <c r="G77" s="35"/>
      <c r="H77" s="35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90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006/2025_1 - SO 101 Chodník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>Kostelec nad Orlicí</v>
      </c>
      <c r="G81" s="43"/>
      <c r="H81" s="43"/>
      <c r="I81" s="35" t="s">
        <v>23</v>
      </c>
      <c r="J81" s="75" t="str">
        <f>IF(J12="","",J12)</f>
        <v>5. 2. 2025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E15</f>
        <v>Město Kostelec nad Orlicí</v>
      </c>
      <c r="G83" s="43"/>
      <c r="H83" s="43"/>
      <c r="I83" s="35" t="s">
        <v>33</v>
      </c>
      <c r="J83" s="39" t="str">
        <f>E21</f>
        <v>DI PROJEKT s.r.o.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IF(E18="","",E18)</f>
        <v>Vyplň údaj</v>
      </c>
      <c r="G84" s="43"/>
      <c r="H84" s="43"/>
      <c r="I84" s="35" t="s">
        <v>38</v>
      </c>
      <c r="J84" s="39" t="str">
        <f>E24</f>
        <v>DI PROJEKT s.r.o.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105</v>
      </c>
      <c r="D86" s="183" t="s">
        <v>60</v>
      </c>
      <c r="E86" s="183" t="s">
        <v>56</v>
      </c>
      <c r="F86" s="183" t="s">
        <v>57</v>
      </c>
      <c r="G86" s="183" t="s">
        <v>106</v>
      </c>
      <c r="H86" s="183" t="s">
        <v>107</v>
      </c>
      <c r="I86" s="183" t="s">
        <v>108</v>
      </c>
      <c r="J86" s="183" t="s">
        <v>94</v>
      </c>
      <c r="K86" s="184" t="s">
        <v>109</v>
      </c>
      <c r="L86" s="185"/>
      <c r="M86" s="95" t="s">
        <v>19</v>
      </c>
      <c r="N86" s="96" t="s">
        <v>45</v>
      </c>
      <c r="O86" s="96" t="s">
        <v>110</v>
      </c>
      <c r="P86" s="96" t="s">
        <v>111</v>
      </c>
      <c r="Q86" s="96" t="s">
        <v>112</v>
      </c>
      <c r="R86" s="96" t="s">
        <v>113</v>
      </c>
      <c r="S86" s="96" t="s">
        <v>114</v>
      </c>
      <c r="T86" s="97" t="s">
        <v>115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116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P88+P257</f>
        <v>0</v>
      </c>
      <c r="Q87" s="99"/>
      <c r="R87" s="188">
        <f>R88+R257</f>
        <v>246.18884374000001</v>
      </c>
      <c r="S87" s="99"/>
      <c r="T87" s="189">
        <f>T88+T257</f>
        <v>256.13600000000002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74</v>
      </c>
      <c r="AU87" s="20" t="s">
        <v>95</v>
      </c>
      <c r="BK87" s="190">
        <f>BK88+BK257</f>
        <v>0</v>
      </c>
    </row>
    <row r="88" s="12" customFormat="1" ht="25.92" customHeight="1">
      <c r="A88" s="12"/>
      <c r="B88" s="191"/>
      <c r="C88" s="192"/>
      <c r="D88" s="193" t="s">
        <v>74</v>
      </c>
      <c r="E88" s="194" t="s">
        <v>117</v>
      </c>
      <c r="F88" s="194" t="s">
        <v>118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P89+P154+P199+P239+P254</f>
        <v>0</v>
      </c>
      <c r="Q88" s="199"/>
      <c r="R88" s="200">
        <f>R89+R154+R199+R239+R254</f>
        <v>246.08693374000001</v>
      </c>
      <c r="S88" s="199"/>
      <c r="T88" s="201">
        <f>T89+T154+T199+T239+T254</f>
        <v>256.13600000000002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83</v>
      </c>
      <c r="AT88" s="203" t="s">
        <v>74</v>
      </c>
      <c r="AU88" s="203" t="s">
        <v>75</v>
      </c>
      <c r="AY88" s="202" t="s">
        <v>119</v>
      </c>
      <c r="BK88" s="204">
        <f>BK89+BK154+BK199+BK239+BK254</f>
        <v>0</v>
      </c>
    </row>
    <row r="89" s="12" customFormat="1" ht="22.8" customHeight="1">
      <c r="A89" s="12"/>
      <c r="B89" s="191"/>
      <c r="C89" s="192"/>
      <c r="D89" s="193" t="s">
        <v>74</v>
      </c>
      <c r="E89" s="205" t="s">
        <v>83</v>
      </c>
      <c r="F89" s="205" t="s">
        <v>120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SUM(P90:P153)</f>
        <v>0</v>
      </c>
      <c r="Q89" s="199"/>
      <c r="R89" s="200">
        <f>SUM(R90:R153)</f>
        <v>0</v>
      </c>
      <c r="S89" s="199"/>
      <c r="T89" s="201">
        <f>SUM(T90:T153)</f>
        <v>256.13600000000002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83</v>
      </c>
      <c r="AT89" s="203" t="s">
        <v>74</v>
      </c>
      <c r="AU89" s="203" t="s">
        <v>83</v>
      </c>
      <c r="AY89" s="202" t="s">
        <v>119</v>
      </c>
      <c r="BK89" s="204">
        <f>SUM(BK90:BK153)</f>
        <v>0</v>
      </c>
    </row>
    <row r="90" s="2" customFormat="1" ht="44.25" customHeight="1">
      <c r="A90" s="41"/>
      <c r="B90" s="42"/>
      <c r="C90" s="207" t="s">
        <v>83</v>
      </c>
      <c r="D90" s="207" t="s">
        <v>121</v>
      </c>
      <c r="E90" s="208" t="s">
        <v>122</v>
      </c>
      <c r="F90" s="209" t="s">
        <v>123</v>
      </c>
      <c r="G90" s="210" t="s">
        <v>124</v>
      </c>
      <c r="H90" s="211">
        <v>399</v>
      </c>
      <c r="I90" s="212"/>
      <c r="J90" s="213">
        <f>ROUND(I90*H90,2)</f>
        <v>0</v>
      </c>
      <c r="K90" s="209" t="s">
        <v>125</v>
      </c>
      <c r="L90" s="47"/>
      <c r="M90" s="214" t="s">
        <v>19</v>
      </c>
      <c r="N90" s="215" t="s">
        <v>46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0.255</v>
      </c>
      <c r="T90" s="217">
        <f>S90*H90</f>
        <v>101.74500000000001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126</v>
      </c>
      <c r="AT90" s="218" t="s">
        <v>121</v>
      </c>
      <c r="AU90" s="218" t="s">
        <v>85</v>
      </c>
      <c r="AY90" s="20" t="s">
        <v>119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83</v>
      </c>
      <c r="BK90" s="219">
        <f>ROUND(I90*H90,2)</f>
        <v>0</v>
      </c>
      <c r="BL90" s="20" t="s">
        <v>126</v>
      </c>
      <c r="BM90" s="218" t="s">
        <v>127</v>
      </c>
    </row>
    <row r="91" s="2" customFormat="1">
      <c r="A91" s="41"/>
      <c r="B91" s="42"/>
      <c r="C91" s="43"/>
      <c r="D91" s="220" t="s">
        <v>128</v>
      </c>
      <c r="E91" s="43"/>
      <c r="F91" s="221" t="s">
        <v>129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128</v>
      </c>
      <c r="AU91" s="20" t="s">
        <v>85</v>
      </c>
    </row>
    <row r="92" s="13" customFormat="1">
      <c r="A92" s="13"/>
      <c r="B92" s="225"/>
      <c r="C92" s="226"/>
      <c r="D92" s="227" t="s">
        <v>130</v>
      </c>
      <c r="E92" s="228" t="s">
        <v>19</v>
      </c>
      <c r="F92" s="229" t="s">
        <v>131</v>
      </c>
      <c r="G92" s="226"/>
      <c r="H92" s="228" t="s">
        <v>19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130</v>
      </c>
      <c r="AU92" s="235" t="s">
        <v>85</v>
      </c>
      <c r="AV92" s="13" t="s">
        <v>83</v>
      </c>
      <c r="AW92" s="13" t="s">
        <v>37</v>
      </c>
      <c r="AX92" s="13" t="s">
        <v>75</v>
      </c>
      <c r="AY92" s="235" t="s">
        <v>119</v>
      </c>
    </row>
    <row r="93" s="14" customFormat="1">
      <c r="A93" s="14"/>
      <c r="B93" s="236"/>
      <c r="C93" s="237"/>
      <c r="D93" s="227" t="s">
        <v>130</v>
      </c>
      <c r="E93" s="238" t="s">
        <v>19</v>
      </c>
      <c r="F93" s="239" t="s">
        <v>132</v>
      </c>
      <c r="G93" s="237"/>
      <c r="H93" s="240">
        <v>399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130</v>
      </c>
      <c r="AU93" s="246" t="s">
        <v>85</v>
      </c>
      <c r="AV93" s="14" t="s">
        <v>85</v>
      </c>
      <c r="AW93" s="14" t="s">
        <v>37</v>
      </c>
      <c r="AX93" s="14" t="s">
        <v>83</v>
      </c>
      <c r="AY93" s="246" t="s">
        <v>119</v>
      </c>
    </row>
    <row r="94" s="2" customFormat="1" ht="37.8" customHeight="1">
      <c r="A94" s="41"/>
      <c r="B94" s="42"/>
      <c r="C94" s="207" t="s">
        <v>85</v>
      </c>
      <c r="D94" s="207" t="s">
        <v>121</v>
      </c>
      <c r="E94" s="208" t="s">
        <v>133</v>
      </c>
      <c r="F94" s="209" t="s">
        <v>134</v>
      </c>
      <c r="G94" s="210" t="s">
        <v>124</v>
      </c>
      <c r="H94" s="211">
        <v>55</v>
      </c>
      <c r="I94" s="212"/>
      <c r="J94" s="213">
        <f>ROUND(I94*H94,2)</f>
        <v>0</v>
      </c>
      <c r="K94" s="209" t="s">
        <v>125</v>
      </c>
      <c r="L94" s="47"/>
      <c r="M94" s="214" t="s">
        <v>19</v>
      </c>
      <c r="N94" s="215" t="s">
        <v>46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0.32000000000000001</v>
      </c>
      <c r="T94" s="217">
        <f>S94*H94</f>
        <v>17.600000000000001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126</v>
      </c>
      <c r="AT94" s="218" t="s">
        <v>121</v>
      </c>
      <c r="AU94" s="218" t="s">
        <v>85</v>
      </c>
      <c r="AY94" s="20" t="s">
        <v>119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83</v>
      </c>
      <c r="BK94" s="219">
        <f>ROUND(I94*H94,2)</f>
        <v>0</v>
      </c>
      <c r="BL94" s="20" t="s">
        <v>126</v>
      </c>
      <c r="BM94" s="218" t="s">
        <v>135</v>
      </c>
    </row>
    <row r="95" s="2" customFormat="1">
      <c r="A95" s="41"/>
      <c r="B95" s="42"/>
      <c r="C95" s="43"/>
      <c r="D95" s="220" t="s">
        <v>128</v>
      </c>
      <c r="E95" s="43"/>
      <c r="F95" s="221" t="s">
        <v>136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128</v>
      </c>
      <c r="AU95" s="20" t="s">
        <v>85</v>
      </c>
    </row>
    <row r="96" s="13" customFormat="1">
      <c r="A96" s="13"/>
      <c r="B96" s="225"/>
      <c r="C96" s="226"/>
      <c r="D96" s="227" t="s">
        <v>130</v>
      </c>
      <c r="E96" s="228" t="s">
        <v>19</v>
      </c>
      <c r="F96" s="229" t="s">
        <v>137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130</v>
      </c>
      <c r="AU96" s="235" t="s">
        <v>85</v>
      </c>
      <c r="AV96" s="13" t="s">
        <v>83</v>
      </c>
      <c r="AW96" s="13" t="s">
        <v>37</v>
      </c>
      <c r="AX96" s="13" t="s">
        <v>75</v>
      </c>
      <c r="AY96" s="235" t="s">
        <v>119</v>
      </c>
    </row>
    <row r="97" s="14" customFormat="1">
      <c r="A97" s="14"/>
      <c r="B97" s="236"/>
      <c r="C97" s="237"/>
      <c r="D97" s="227" t="s">
        <v>130</v>
      </c>
      <c r="E97" s="238" t="s">
        <v>19</v>
      </c>
      <c r="F97" s="239" t="s">
        <v>138</v>
      </c>
      <c r="G97" s="237"/>
      <c r="H97" s="240">
        <v>55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130</v>
      </c>
      <c r="AU97" s="246" t="s">
        <v>85</v>
      </c>
      <c r="AV97" s="14" t="s">
        <v>85</v>
      </c>
      <c r="AW97" s="14" t="s">
        <v>37</v>
      </c>
      <c r="AX97" s="14" t="s">
        <v>83</v>
      </c>
      <c r="AY97" s="246" t="s">
        <v>119</v>
      </c>
    </row>
    <row r="98" s="2" customFormat="1" ht="24.15" customHeight="1">
      <c r="A98" s="41"/>
      <c r="B98" s="42"/>
      <c r="C98" s="207" t="s">
        <v>139</v>
      </c>
      <c r="D98" s="207" t="s">
        <v>121</v>
      </c>
      <c r="E98" s="208" t="s">
        <v>140</v>
      </c>
      <c r="F98" s="209" t="s">
        <v>141</v>
      </c>
      <c r="G98" s="210" t="s">
        <v>124</v>
      </c>
      <c r="H98" s="211">
        <v>42</v>
      </c>
      <c r="I98" s="212"/>
      <c r="J98" s="213">
        <f>ROUND(I98*H98,2)</f>
        <v>0</v>
      </c>
      <c r="K98" s="209" t="s">
        <v>125</v>
      </c>
      <c r="L98" s="47"/>
      <c r="M98" s="214" t="s">
        <v>19</v>
      </c>
      <c r="N98" s="215" t="s">
        <v>46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0.24299999999999999</v>
      </c>
      <c r="T98" s="217">
        <f>S98*H98</f>
        <v>10.206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126</v>
      </c>
      <c r="AT98" s="218" t="s">
        <v>121</v>
      </c>
      <c r="AU98" s="218" t="s">
        <v>85</v>
      </c>
      <c r="AY98" s="20" t="s">
        <v>119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126</v>
      </c>
      <c r="BM98" s="218" t="s">
        <v>142</v>
      </c>
    </row>
    <row r="99" s="2" customFormat="1">
      <c r="A99" s="41"/>
      <c r="B99" s="42"/>
      <c r="C99" s="43"/>
      <c r="D99" s="220" t="s">
        <v>128</v>
      </c>
      <c r="E99" s="43"/>
      <c r="F99" s="221" t="s">
        <v>143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128</v>
      </c>
      <c r="AU99" s="20" t="s">
        <v>85</v>
      </c>
    </row>
    <row r="100" s="14" customFormat="1">
      <c r="A100" s="14"/>
      <c r="B100" s="236"/>
      <c r="C100" s="237"/>
      <c r="D100" s="227" t="s">
        <v>130</v>
      </c>
      <c r="E100" s="238" t="s">
        <v>19</v>
      </c>
      <c r="F100" s="239" t="s">
        <v>144</v>
      </c>
      <c r="G100" s="237"/>
      <c r="H100" s="240">
        <v>42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130</v>
      </c>
      <c r="AU100" s="246" t="s">
        <v>85</v>
      </c>
      <c r="AV100" s="14" t="s">
        <v>85</v>
      </c>
      <c r="AW100" s="14" t="s">
        <v>37</v>
      </c>
      <c r="AX100" s="14" t="s">
        <v>83</v>
      </c>
      <c r="AY100" s="246" t="s">
        <v>119</v>
      </c>
    </row>
    <row r="101" s="2" customFormat="1" ht="24.15" customHeight="1">
      <c r="A101" s="41"/>
      <c r="B101" s="42"/>
      <c r="C101" s="207" t="s">
        <v>126</v>
      </c>
      <c r="D101" s="207" t="s">
        <v>121</v>
      </c>
      <c r="E101" s="208" t="s">
        <v>145</v>
      </c>
      <c r="F101" s="209" t="s">
        <v>146</v>
      </c>
      <c r="G101" s="210" t="s">
        <v>147</v>
      </c>
      <c r="H101" s="211">
        <v>291</v>
      </c>
      <c r="I101" s="212"/>
      <c r="J101" s="213">
        <f>ROUND(I101*H101,2)</f>
        <v>0</v>
      </c>
      <c r="K101" s="209" t="s">
        <v>125</v>
      </c>
      <c r="L101" s="47"/>
      <c r="M101" s="214" t="s">
        <v>19</v>
      </c>
      <c r="N101" s="215" t="s">
        <v>46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0.20499999999999999</v>
      </c>
      <c r="T101" s="217">
        <f>S101*H101</f>
        <v>59.654999999999994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126</v>
      </c>
      <c r="AT101" s="218" t="s">
        <v>121</v>
      </c>
      <c r="AU101" s="218" t="s">
        <v>85</v>
      </c>
      <c r="AY101" s="20" t="s">
        <v>119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83</v>
      </c>
      <c r="BK101" s="219">
        <f>ROUND(I101*H101,2)</f>
        <v>0</v>
      </c>
      <c r="BL101" s="20" t="s">
        <v>126</v>
      </c>
      <c r="BM101" s="218" t="s">
        <v>148</v>
      </c>
    </row>
    <row r="102" s="2" customFormat="1">
      <c r="A102" s="41"/>
      <c r="B102" s="42"/>
      <c r="C102" s="43"/>
      <c r="D102" s="220" t="s">
        <v>128</v>
      </c>
      <c r="E102" s="43"/>
      <c r="F102" s="221" t="s">
        <v>149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128</v>
      </c>
      <c r="AU102" s="20" t="s">
        <v>85</v>
      </c>
    </row>
    <row r="103" s="13" customFormat="1">
      <c r="A103" s="13"/>
      <c r="B103" s="225"/>
      <c r="C103" s="226"/>
      <c r="D103" s="227" t="s">
        <v>130</v>
      </c>
      <c r="E103" s="228" t="s">
        <v>19</v>
      </c>
      <c r="F103" s="229" t="s">
        <v>131</v>
      </c>
      <c r="G103" s="226"/>
      <c r="H103" s="228" t="s">
        <v>19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130</v>
      </c>
      <c r="AU103" s="235" t="s">
        <v>85</v>
      </c>
      <c r="AV103" s="13" t="s">
        <v>83</v>
      </c>
      <c r="AW103" s="13" t="s">
        <v>37</v>
      </c>
      <c r="AX103" s="13" t="s">
        <v>75</v>
      </c>
      <c r="AY103" s="235" t="s">
        <v>119</v>
      </c>
    </row>
    <row r="104" s="14" customFormat="1">
      <c r="A104" s="14"/>
      <c r="B104" s="236"/>
      <c r="C104" s="237"/>
      <c r="D104" s="227" t="s">
        <v>130</v>
      </c>
      <c r="E104" s="238" t="s">
        <v>19</v>
      </c>
      <c r="F104" s="239" t="s">
        <v>150</v>
      </c>
      <c r="G104" s="237"/>
      <c r="H104" s="240">
        <v>291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130</v>
      </c>
      <c r="AU104" s="246" t="s">
        <v>85</v>
      </c>
      <c r="AV104" s="14" t="s">
        <v>85</v>
      </c>
      <c r="AW104" s="14" t="s">
        <v>37</v>
      </c>
      <c r="AX104" s="14" t="s">
        <v>83</v>
      </c>
      <c r="AY104" s="246" t="s">
        <v>119</v>
      </c>
    </row>
    <row r="105" s="2" customFormat="1" ht="24.15" customHeight="1">
      <c r="A105" s="41"/>
      <c r="B105" s="42"/>
      <c r="C105" s="207" t="s">
        <v>151</v>
      </c>
      <c r="D105" s="207" t="s">
        <v>121</v>
      </c>
      <c r="E105" s="208" t="s">
        <v>152</v>
      </c>
      <c r="F105" s="209" t="s">
        <v>153</v>
      </c>
      <c r="G105" s="210" t="s">
        <v>147</v>
      </c>
      <c r="H105" s="211">
        <v>582</v>
      </c>
      <c r="I105" s="212"/>
      <c r="J105" s="213">
        <f>ROUND(I105*H105,2)</f>
        <v>0</v>
      </c>
      <c r="K105" s="209" t="s">
        <v>125</v>
      </c>
      <c r="L105" s="47"/>
      <c r="M105" s="214" t="s">
        <v>19</v>
      </c>
      <c r="N105" s="215" t="s">
        <v>46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0.11500000000000001</v>
      </c>
      <c r="T105" s="217">
        <f>S105*H105</f>
        <v>66.930000000000007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126</v>
      </c>
      <c r="AT105" s="218" t="s">
        <v>121</v>
      </c>
      <c r="AU105" s="218" t="s">
        <v>85</v>
      </c>
      <c r="AY105" s="20" t="s">
        <v>119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83</v>
      </c>
      <c r="BK105" s="219">
        <f>ROUND(I105*H105,2)</f>
        <v>0</v>
      </c>
      <c r="BL105" s="20" t="s">
        <v>126</v>
      </c>
      <c r="BM105" s="218" t="s">
        <v>154</v>
      </c>
    </row>
    <row r="106" s="2" customFormat="1">
      <c r="A106" s="41"/>
      <c r="B106" s="42"/>
      <c r="C106" s="43"/>
      <c r="D106" s="220" t="s">
        <v>128</v>
      </c>
      <c r="E106" s="43"/>
      <c r="F106" s="221" t="s">
        <v>155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128</v>
      </c>
      <c r="AU106" s="20" t="s">
        <v>85</v>
      </c>
    </row>
    <row r="107" s="13" customFormat="1">
      <c r="A107" s="13"/>
      <c r="B107" s="225"/>
      <c r="C107" s="226"/>
      <c r="D107" s="227" t="s">
        <v>130</v>
      </c>
      <c r="E107" s="228" t="s">
        <v>19</v>
      </c>
      <c r="F107" s="229" t="s">
        <v>156</v>
      </c>
      <c r="G107" s="226"/>
      <c r="H107" s="228" t="s">
        <v>19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130</v>
      </c>
      <c r="AU107" s="235" t="s">
        <v>85</v>
      </c>
      <c r="AV107" s="13" t="s">
        <v>83</v>
      </c>
      <c r="AW107" s="13" t="s">
        <v>37</v>
      </c>
      <c r="AX107" s="13" t="s">
        <v>75</v>
      </c>
      <c r="AY107" s="235" t="s">
        <v>119</v>
      </c>
    </row>
    <row r="108" s="14" customFormat="1">
      <c r="A108" s="14"/>
      <c r="B108" s="236"/>
      <c r="C108" s="237"/>
      <c r="D108" s="227" t="s">
        <v>130</v>
      </c>
      <c r="E108" s="238" t="s">
        <v>19</v>
      </c>
      <c r="F108" s="239" t="s">
        <v>157</v>
      </c>
      <c r="G108" s="237"/>
      <c r="H108" s="240">
        <v>582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130</v>
      </c>
      <c r="AU108" s="246" t="s">
        <v>85</v>
      </c>
      <c r="AV108" s="14" t="s">
        <v>85</v>
      </c>
      <c r="AW108" s="14" t="s">
        <v>37</v>
      </c>
      <c r="AX108" s="14" t="s">
        <v>83</v>
      </c>
      <c r="AY108" s="246" t="s">
        <v>119</v>
      </c>
    </row>
    <row r="109" s="2" customFormat="1" ht="21.75" customHeight="1">
      <c r="A109" s="41"/>
      <c r="B109" s="42"/>
      <c r="C109" s="207" t="s">
        <v>158</v>
      </c>
      <c r="D109" s="207" t="s">
        <v>121</v>
      </c>
      <c r="E109" s="208" t="s">
        <v>159</v>
      </c>
      <c r="F109" s="209" t="s">
        <v>160</v>
      </c>
      <c r="G109" s="210" t="s">
        <v>161</v>
      </c>
      <c r="H109" s="211">
        <v>201.81</v>
      </c>
      <c r="I109" s="212"/>
      <c r="J109" s="213">
        <f>ROUND(I109*H109,2)</f>
        <v>0</v>
      </c>
      <c r="K109" s="209" t="s">
        <v>125</v>
      </c>
      <c r="L109" s="47"/>
      <c r="M109" s="214" t="s">
        <v>19</v>
      </c>
      <c r="N109" s="215" t="s">
        <v>46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126</v>
      </c>
      <c r="AT109" s="218" t="s">
        <v>121</v>
      </c>
      <c r="AU109" s="218" t="s">
        <v>85</v>
      </c>
      <c r="AY109" s="20" t="s">
        <v>119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83</v>
      </c>
      <c r="BK109" s="219">
        <f>ROUND(I109*H109,2)</f>
        <v>0</v>
      </c>
      <c r="BL109" s="20" t="s">
        <v>126</v>
      </c>
      <c r="BM109" s="218" t="s">
        <v>162</v>
      </c>
    </row>
    <row r="110" s="2" customFormat="1">
      <c r="A110" s="41"/>
      <c r="B110" s="42"/>
      <c r="C110" s="43"/>
      <c r="D110" s="220" t="s">
        <v>128</v>
      </c>
      <c r="E110" s="43"/>
      <c r="F110" s="221" t="s">
        <v>163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128</v>
      </c>
      <c r="AU110" s="20" t="s">
        <v>85</v>
      </c>
    </row>
    <row r="111" s="13" customFormat="1">
      <c r="A111" s="13"/>
      <c r="B111" s="225"/>
      <c r="C111" s="226"/>
      <c r="D111" s="227" t="s">
        <v>130</v>
      </c>
      <c r="E111" s="228" t="s">
        <v>19</v>
      </c>
      <c r="F111" s="229" t="s">
        <v>164</v>
      </c>
      <c r="G111" s="226"/>
      <c r="H111" s="228" t="s">
        <v>19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130</v>
      </c>
      <c r="AU111" s="235" t="s">
        <v>85</v>
      </c>
      <c r="AV111" s="13" t="s">
        <v>83</v>
      </c>
      <c r="AW111" s="13" t="s">
        <v>37</v>
      </c>
      <c r="AX111" s="13" t="s">
        <v>75</v>
      </c>
      <c r="AY111" s="235" t="s">
        <v>119</v>
      </c>
    </row>
    <row r="112" s="14" customFormat="1">
      <c r="A112" s="14"/>
      <c r="B112" s="236"/>
      <c r="C112" s="237"/>
      <c r="D112" s="227" t="s">
        <v>130</v>
      </c>
      <c r="E112" s="238" t="s">
        <v>19</v>
      </c>
      <c r="F112" s="239" t="s">
        <v>165</v>
      </c>
      <c r="G112" s="237"/>
      <c r="H112" s="240">
        <v>75.599999999999994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130</v>
      </c>
      <c r="AU112" s="246" t="s">
        <v>85</v>
      </c>
      <c r="AV112" s="14" t="s">
        <v>85</v>
      </c>
      <c r="AW112" s="14" t="s">
        <v>37</v>
      </c>
      <c r="AX112" s="14" t="s">
        <v>75</v>
      </c>
      <c r="AY112" s="246" t="s">
        <v>119</v>
      </c>
    </row>
    <row r="113" s="14" customFormat="1">
      <c r="A113" s="14"/>
      <c r="B113" s="236"/>
      <c r="C113" s="237"/>
      <c r="D113" s="227" t="s">
        <v>130</v>
      </c>
      <c r="E113" s="238" t="s">
        <v>19</v>
      </c>
      <c r="F113" s="239" t="s">
        <v>166</v>
      </c>
      <c r="G113" s="237"/>
      <c r="H113" s="240">
        <v>53.759999999999998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130</v>
      </c>
      <c r="AU113" s="246" t="s">
        <v>85</v>
      </c>
      <c r="AV113" s="14" t="s">
        <v>85</v>
      </c>
      <c r="AW113" s="14" t="s">
        <v>37</v>
      </c>
      <c r="AX113" s="14" t="s">
        <v>75</v>
      </c>
      <c r="AY113" s="246" t="s">
        <v>119</v>
      </c>
    </row>
    <row r="114" s="15" customFormat="1">
      <c r="A114" s="15"/>
      <c r="B114" s="247"/>
      <c r="C114" s="248"/>
      <c r="D114" s="227" t="s">
        <v>130</v>
      </c>
      <c r="E114" s="249" t="s">
        <v>19</v>
      </c>
      <c r="F114" s="250" t="s">
        <v>167</v>
      </c>
      <c r="G114" s="248"/>
      <c r="H114" s="251">
        <v>129.35999999999999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7" t="s">
        <v>130</v>
      </c>
      <c r="AU114" s="257" t="s">
        <v>85</v>
      </c>
      <c r="AV114" s="15" t="s">
        <v>139</v>
      </c>
      <c r="AW114" s="15" t="s">
        <v>37</v>
      </c>
      <c r="AX114" s="15" t="s">
        <v>75</v>
      </c>
      <c r="AY114" s="257" t="s">
        <v>119</v>
      </c>
    </row>
    <row r="115" s="14" customFormat="1">
      <c r="A115" s="14"/>
      <c r="B115" s="236"/>
      <c r="C115" s="237"/>
      <c r="D115" s="227" t="s">
        <v>130</v>
      </c>
      <c r="E115" s="238" t="s">
        <v>19</v>
      </c>
      <c r="F115" s="239" t="s">
        <v>168</v>
      </c>
      <c r="G115" s="237"/>
      <c r="H115" s="240">
        <v>72.450000000000003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130</v>
      </c>
      <c r="AU115" s="246" t="s">
        <v>85</v>
      </c>
      <c r="AV115" s="14" t="s">
        <v>85</v>
      </c>
      <c r="AW115" s="14" t="s">
        <v>37</v>
      </c>
      <c r="AX115" s="14" t="s">
        <v>75</v>
      </c>
      <c r="AY115" s="246" t="s">
        <v>119</v>
      </c>
    </row>
    <row r="116" s="15" customFormat="1">
      <c r="A116" s="15"/>
      <c r="B116" s="247"/>
      <c r="C116" s="248"/>
      <c r="D116" s="227" t="s">
        <v>130</v>
      </c>
      <c r="E116" s="249" t="s">
        <v>19</v>
      </c>
      <c r="F116" s="250" t="s">
        <v>167</v>
      </c>
      <c r="G116" s="248"/>
      <c r="H116" s="251">
        <v>72.450000000000003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130</v>
      </c>
      <c r="AU116" s="257" t="s">
        <v>85</v>
      </c>
      <c r="AV116" s="15" t="s">
        <v>139</v>
      </c>
      <c r="AW116" s="15" t="s">
        <v>37</v>
      </c>
      <c r="AX116" s="15" t="s">
        <v>75</v>
      </c>
      <c r="AY116" s="257" t="s">
        <v>119</v>
      </c>
    </row>
    <row r="117" s="16" customFormat="1">
      <c r="A117" s="16"/>
      <c r="B117" s="258"/>
      <c r="C117" s="259"/>
      <c r="D117" s="227" t="s">
        <v>130</v>
      </c>
      <c r="E117" s="260" t="s">
        <v>19</v>
      </c>
      <c r="F117" s="261" t="s">
        <v>169</v>
      </c>
      <c r="G117" s="259"/>
      <c r="H117" s="262">
        <v>201.81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7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68" t="s">
        <v>130</v>
      </c>
      <c r="AU117" s="268" t="s">
        <v>85</v>
      </c>
      <c r="AV117" s="16" t="s">
        <v>126</v>
      </c>
      <c r="AW117" s="16" t="s">
        <v>37</v>
      </c>
      <c r="AX117" s="16" t="s">
        <v>83</v>
      </c>
      <c r="AY117" s="268" t="s">
        <v>119</v>
      </c>
    </row>
    <row r="118" s="2" customFormat="1" ht="37.8" customHeight="1">
      <c r="A118" s="41"/>
      <c r="B118" s="42"/>
      <c r="C118" s="207" t="s">
        <v>170</v>
      </c>
      <c r="D118" s="207" t="s">
        <v>121</v>
      </c>
      <c r="E118" s="208" t="s">
        <v>171</v>
      </c>
      <c r="F118" s="209" t="s">
        <v>172</v>
      </c>
      <c r="G118" s="210" t="s">
        <v>161</v>
      </c>
      <c r="H118" s="211">
        <v>201.81</v>
      </c>
      <c r="I118" s="212"/>
      <c r="J118" s="213">
        <f>ROUND(I118*H118,2)</f>
        <v>0</v>
      </c>
      <c r="K118" s="209" t="s">
        <v>125</v>
      </c>
      <c r="L118" s="47"/>
      <c r="M118" s="214" t="s">
        <v>19</v>
      </c>
      <c r="N118" s="215" t="s">
        <v>46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126</v>
      </c>
      <c r="AT118" s="218" t="s">
        <v>121</v>
      </c>
      <c r="AU118" s="218" t="s">
        <v>85</v>
      </c>
      <c r="AY118" s="20" t="s">
        <v>119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83</v>
      </c>
      <c r="BK118" s="219">
        <f>ROUND(I118*H118,2)</f>
        <v>0</v>
      </c>
      <c r="BL118" s="20" t="s">
        <v>126</v>
      </c>
      <c r="BM118" s="218" t="s">
        <v>173</v>
      </c>
    </row>
    <row r="119" s="2" customFormat="1">
      <c r="A119" s="41"/>
      <c r="B119" s="42"/>
      <c r="C119" s="43"/>
      <c r="D119" s="220" t="s">
        <v>128</v>
      </c>
      <c r="E119" s="43"/>
      <c r="F119" s="221" t="s">
        <v>174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128</v>
      </c>
      <c r="AU119" s="20" t="s">
        <v>85</v>
      </c>
    </row>
    <row r="120" s="13" customFormat="1">
      <c r="A120" s="13"/>
      <c r="B120" s="225"/>
      <c r="C120" s="226"/>
      <c r="D120" s="227" t="s">
        <v>130</v>
      </c>
      <c r="E120" s="228" t="s">
        <v>19</v>
      </c>
      <c r="F120" s="229" t="s">
        <v>164</v>
      </c>
      <c r="G120" s="226"/>
      <c r="H120" s="228" t="s">
        <v>19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130</v>
      </c>
      <c r="AU120" s="235" t="s">
        <v>85</v>
      </c>
      <c r="AV120" s="13" t="s">
        <v>83</v>
      </c>
      <c r="AW120" s="13" t="s">
        <v>37</v>
      </c>
      <c r="AX120" s="13" t="s">
        <v>75</v>
      </c>
      <c r="AY120" s="235" t="s">
        <v>119</v>
      </c>
    </row>
    <row r="121" s="14" customFormat="1">
      <c r="A121" s="14"/>
      <c r="B121" s="236"/>
      <c r="C121" s="237"/>
      <c r="D121" s="227" t="s">
        <v>130</v>
      </c>
      <c r="E121" s="238" t="s">
        <v>19</v>
      </c>
      <c r="F121" s="239" t="s">
        <v>165</v>
      </c>
      <c r="G121" s="237"/>
      <c r="H121" s="240">
        <v>75.599999999999994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130</v>
      </c>
      <c r="AU121" s="246" t="s">
        <v>85</v>
      </c>
      <c r="AV121" s="14" t="s">
        <v>85</v>
      </c>
      <c r="AW121" s="14" t="s">
        <v>37</v>
      </c>
      <c r="AX121" s="14" t="s">
        <v>75</v>
      </c>
      <c r="AY121" s="246" t="s">
        <v>119</v>
      </c>
    </row>
    <row r="122" s="14" customFormat="1">
      <c r="A122" s="14"/>
      <c r="B122" s="236"/>
      <c r="C122" s="237"/>
      <c r="D122" s="227" t="s">
        <v>130</v>
      </c>
      <c r="E122" s="238" t="s">
        <v>19</v>
      </c>
      <c r="F122" s="239" t="s">
        <v>166</v>
      </c>
      <c r="G122" s="237"/>
      <c r="H122" s="240">
        <v>53.759999999999998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130</v>
      </c>
      <c r="AU122" s="246" t="s">
        <v>85</v>
      </c>
      <c r="AV122" s="14" t="s">
        <v>85</v>
      </c>
      <c r="AW122" s="14" t="s">
        <v>37</v>
      </c>
      <c r="AX122" s="14" t="s">
        <v>75</v>
      </c>
      <c r="AY122" s="246" t="s">
        <v>119</v>
      </c>
    </row>
    <row r="123" s="15" customFormat="1">
      <c r="A123" s="15"/>
      <c r="B123" s="247"/>
      <c r="C123" s="248"/>
      <c r="D123" s="227" t="s">
        <v>130</v>
      </c>
      <c r="E123" s="249" t="s">
        <v>19</v>
      </c>
      <c r="F123" s="250" t="s">
        <v>167</v>
      </c>
      <c r="G123" s="248"/>
      <c r="H123" s="251">
        <v>129.35999999999999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130</v>
      </c>
      <c r="AU123" s="257" t="s">
        <v>85</v>
      </c>
      <c r="AV123" s="15" t="s">
        <v>139</v>
      </c>
      <c r="AW123" s="15" t="s">
        <v>37</v>
      </c>
      <c r="AX123" s="15" t="s">
        <v>75</v>
      </c>
      <c r="AY123" s="257" t="s">
        <v>119</v>
      </c>
    </row>
    <row r="124" s="14" customFormat="1">
      <c r="A124" s="14"/>
      <c r="B124" s="236"/>
      <c r="C124" s="237"/>
      <c r="D124" s="227" t="s">
        <v>130</v>
      </c>
      <c r="E124" s="238" t="s">
        <v>19</v>
      </c>
      <c r="F124" s="239" t="s">
        <v>168</v>
      </c>
      <c r="G124" s="237"/>
      <c r="H124" s="240">
        <v>72.450000000000003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130</v>
      </c>
      <c r="AU124" s="246" t="s">
        <v>85</v>
      </c>
      <c r="AV124" s="14" t="s">
        <v>85</v>
      </c>
      <c r="AW124" s="14" t="s">
        <v>37</v>
      </c>
      <c r="AX124" s="14" t="s">
        <v>75</v>
      </c>
      <c r="AY124" s="246" t="s">
        <v>119</v>
      </c>
    </row>
    <row r="125" s="15" customFormat="1">
      <c r="A125" s="15"/>
      <c r="B125" s="247"/>
      <c r="C125" s="248"/>
      <c r="D125" s="227" t="s">
        <v>130</v>
      </c>
      <c r="E125" s="249" t="s">
        <v>19</v>
      </c>
      <c r="F125" s="250" t="s">
        <v>167</v>
      </c>
      <c r="G125" s="248"/>
      <c r="H125" s="251">
        <v>72.450000000000003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7" t="s">
        <v>130</v>
      </c>
      <c r="AU125" s="257" t="s">
        <v>85</v>
      </c>
      <c r="AV125" s="15" t="s">
        <v>139</v>
      </c>
      <c r="AW125" s="15" t="s">
        <v>37</v>
      </c>
      <c r="AX125" s="15" t="s">
        <v>75</v>
      </c>
      <c r="AY125" s="257" t="s">
        <v>119</v>
      </c>
    </row>
    <row r="126" s="16" customFormat="1">
      <c r="A126" s="16"/>
      <c r="B126" s="258"/>
      <c r="C126" s="259"/>
      <c r="D126" s="227" t="s">
        <v>130</v>
      </c>
      <c r="E126" s="260" t="s">
        <v>19</v>
      </c>
      <c r="F126" s="261" t="s">
        <v>169</v>
      </c>
      <c r="G126" s="259"/>
      <c r="H126" s="262">
        <v>201.81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68" t="s">
        <v>130</v>
      </c>
      <c r="AU126" s="268" t="s">
        <v>85</v>
      </c>
      <c r="AV126" s="16" t="s">
        <v>126</v>
      </c>
      <c r="AW126" s="16" t="s">
        <v>37</v>
      </c>
      <c r="AX126" s="16" t="s">
        <v>83</v>
      </c>
      <c r="AY126" s="268" t="s">
        <v>119</v>
      </c>
    </row>
    <row r="127" s="2" customFormat="1" ht="37.8" customHeight="1">
      <c r="A127" s="41"/>
      <c r="B127" s="42"/>
      <c r="C127" s="207" t="s">
        <v>175</v>
      </c>
      <c r="D127" s="207" t="s">
        <v>121</v>
      </c>
      <c r="E127" s="208" t="s">
        <v>176</v>
      </c>
      <c r="F127" s="209" t="s">
        <v>177</v>
      </c>
      <c r="G127" s="210" t="s">
        <v>161</v>
      </c>
      <c r="H127" s="211">
        <v>807.24000000000001</v>
      </c>
      <c r="I127" s="212"/>
      <c r="J127" s="213">
        <f>ROUND(I127*H127,2)</f>
        <v>0</v>
      </c>
      <c r="K127" s="209" t="s">
        <v>125</v>
      </c>
      <c r="L127" s="47"/>
      <c r="M127" s="214" t="s">
        <v>19</v>
      </c>
      <c r="N127" s="215" t="s">
        <v>46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126</v>
      </c>
      <c r="AT127" s="218" t="s">
        <v>121</v>
      </c>
      <c r="AU127" s="218" t="s">
        <v>85</v>
      </c>
      <c r="AY127" s="20" t="s">
        <v>119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83</v>
      </c>
      <c r="BK127" s="219">
        <f>ROUND(I127*H127,2)</f>
        <v>0</v>
      </c>
      <c r="BL127" s="20" t="s">
        <v>126</v>
      </c>
      <c r="BM127" s="218" t="s">
        <v>178</v>
      </c>
    </row>
    <row r="128" s="2" customFormat="1">
      <c r="A128" s="41"/>
      <c r="B128" s="42"/>
      <c r="C128" s="43"/>
      <c r="D128" s="220" t="s">
        <v>128</v>
      </c>
      <c r="E128" s="43"/>
      <c r="F128" s="221" t="s">
        <v>179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128</v>
      </c>
      <c r="AU128" s="20" t="s">
        <v>85</v>
      </c>
    </row>
    <row r="129" s="13" customFormat="1">
      <c r="A129" s="13"/>
      <c r="B129" s="225"/>
      <c r="C129" s="226"/>
      <c r="D129" s="227" t="s">
        <v>130</v>
      </c>
      <c r="E129" s="228" t="s">
        <v>19</v>
      </c>
      <c r="F129" s="229" t="s">
        <v>180</v>
      </c>
      <c r="G129" s="226"/>
      <c r="H129" s="228" t="s">
        <v>19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130</v>
      </c>
      <c r="AU129" s="235" t="s">
        <v>85</v>
      </c>
      <c r="AV129" s="13" t="s">
        <v>83</v>
      </c>
      <c r="AW129" s="13" t="s">
        <v>37</v>
      </c>
      <c r="AX129" s="13" t="s">
        <v>75</v>
      </c>
      <c r="AY129" s="235" t="s">
        <v>119</v>
      </c>
    </row>
    <row r="130" s="14" customFormat="1">
      <c r="A130" s="14"/>
      <c r="B130" s="236"/>
      <c r="C130" s="237"/>
      <c r="D130" s="227" t="s">
        <v>130</v>
      </c>
      <c r="E130" s="238" t="s">
        <v>19</v>
      </c>
      <c r="F130" s="239" t="s">
        <v>181</v>
      </c>
      <c r="G130" s="237"/>
      <c r="H130" s="240">
        <v>302.39999999999998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130</v>
      </c>
      <c r="AU130" s="246" t="s">
        <v>85</v>
      </c>
      <c r="AV130" s="14" t="s">
        <v>85</v>
      </c>
      <c r="AW130" s="14" t="s">
        <v>37</v>
      </c>
      <c r="AX130" s="14" t="s">
        <v>75</v>
      </c>
      <c r="AY130" s="246" t="s">
        <v>119</v>
      </c>
    </row>
    <row r="131" s="14" customFormat="1">
      <c r="A131" s="14"/>
      <c r="B131" s="236"/>
      <c r="C131" s="237"/>
      <c r="D131" s="227" t="s">
        <v>130</v>
      </c>
      <c r="E131" s="238" t="s">
        <v>19</v>
      </c>
      <c r="F131" s="239" t="s">
        <v>182</v>
      </c>
      <c r="G131" s="237"/>
      <c r="H131" s="240">
        <v>215.03999999999999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130</v>
      </c>
      <c r="AU131" s="246" t="s">
        <v>85</v>
      </c>
      <c r="AV131" s="14" t="s">
        <v>85</v>
      </c>
      <c r="AW131" s="14" t="s">
        <v>37</v>
      </c>
      <c r="AX131" s="14" t="s">
        <v>75</v>
      </c>
      <c r="AY131" s="246" t="s">
        <v>119</v>
      </c>
    </row>
    <row r="132" s="15" customFormat="1">
      <c r="A132" s="15"/>
      <c r="B132" s="247"/>
      <c r="C132" s="248"/>
      <c r="D132" s="227" t="s">
        <v>130</v>
      </c>
      <c r="E132" s="249" t="s">
        <v>19</v>
      </c>
      <c r="F132" s="250" t="s">
        <v>167</v>
      </c>
      <c r="G132" s="248"/>
      <c r="H132" s="251">
        <v>517.43999999999994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130</v>
      </c>
      <c r="AU132" s="257" t="s">
        <v>85</v>
      </c>
      <c r="AV132" s="15" t="s">
        <v>139</v>
      </c>
      <c r="AW132" s="15" t="s">
        <v>37</v>
      </c>
      <c r="AX132" s="15" t="s">
        <v>75</v>
      </c>
      <c r="AY132" s="257" t="s">
        <v>119</v>
      </c>
    </row>
    <row r="133" s="14" customFormat="1">
      <c r="A133" s="14"/>
      <c r="B133" s="236"/>
      <c r="C133" s="237"/>
      <c r="D133" s="227" t="s">
        <v>130</v>
      </c>
      <c r="E133" s="238" t="s">
        <v>19</v>
      </c>
      <c r="F133" s="239" t="s">
        <v>183</v>
      </c>
      <c r="G133" s="237"/>
      <c r="H133" s="240">
        <v>289.80000000000001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130</v>
      </c>
      <c r="AU133" s="246" t="s">
        <v>85</v>
      </c>
      <c r="AV133" s="14" t="s">
        <v>85</v>
      </c>
      <c r="AW133" s="14" t="s">
        <v>37</v>
      </c>
      <c r="AX133" s="14" t="s">
        <v>75</v>
      </c>
      <c r="AY133" s="246" t="s">
        <v>119</v>
      </c>
    </row>
    <row r="134" s="15" customFormat="1">
      <c r="A134" s="15"/>
      <c r="B134" s="247"/>
      <c r="C134" s="248"/>
      <c r="D134" s="227" t="s">
        <v>130</v>
      </c>
      <c r="E134" s="249" t="s">
        <v>19</v>
      </c>
      <c r="F134" s="250" t="s">
        <v>167</v>
      </c>
      <c r="G134" s="248"/>
      <c r="H134" s="251">
        <v>289.80000000000001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130</v>
      </c>
      <c r="AU134" s="257" t="s">
        <v>85</v>
      </c>
      <c r="AV134" s="15" t="s">
        <v>139</v>
      </c>
      <c r="AW134" s="15" t="s">
        <v>37</v>
      </c>
      <c r="AX134" s="15" t="s">
        <v>75</v>
      </c>
      <c r="AY134" s="257" t="s">
        <v>119</v>
      </c>
    </row>
    <row r="135" s="16" customFormat="1">
      <c r="A135" s="16"/>
      <c r="B135" s="258"/>
      <c r="C135" s="259"/>
      <c r="D135" s="227" t="s">
        <v>130</v>
      </c>
      <c r="E135" s="260" t="s">
        <v>19</v>
      </c>
      <c r="F135" s="261" t="s">
        <v>169</v>
      </c>
      <c r="G135" s="259"/>
      <c r="H135" s="262">
        <v>807.24000000000001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68" t="s">
        <v>130</v>
      </c>
      <c r="AU135" s="268" t="s">
        <v>85</v>
      </c>
      <c r="AV135" s="16" t="s">
        <v>126</v>
      </c>
      <c r="AW135" s="16" t="s">
        <v>37</v>
      </c>
      <c r="AX135" s="16" t="s">
        <v>83</v>
      </c>
      <c r="AY135" s="268" t="s">
        <v>119</v>
      </c>
    </row>
    <row r="136" s="2" customFormat="1" ht="24.15" customHeight="1">
      <c r="A136" s="41"/>
      <c r="B136" s="42"/>
      <c r="C136" s="207" t="s">
        <v>184</v>
      </c>
      <c r="D136" s="207" t="s">
        <v>121</v>
      </c>
      <c r="E136" s="208" t="s">
        <v>185</v>
      </c>
      <c r="F136" s="209" t="s">
        <v>186</v>
      </c>
      <c r="G136" s="210" t="s">
        <v>161</v>
      </c>
      <c r="H136" s="211">
        <v>201.81</v>
      </c>
      <c r="I136" s="212"/>
      <c r="J136" s="213">
        <f>ROUND(I136*H136,2)</f>
        <v>0</v>
      </c>
      <c r="K136" s="209" t="s">
        <v>125</v>
      </c>
      <c r="L136" s="47"/>
      <c r="M136" s="214" t="s">
        <v>19</v>
      </c>
      <c r="N136" s="215" t="s">
        <v>46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126</v>
      </c>
      <c r="AT136" s="218" t="s">
        <v>121</v>
      </c>
      <c r="AU136" s="218" t="s">
        <v>85</v>
      </c>
      <c r="AY136" s="20" t="s">
        <v>119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83</v>
      </c>
      <c r="BK136" s="219">
        <f>ROUND(I136*H136,2)</f>
        <v>0</v>
      </c>
      <c r="BL136" s="20" t="s">
        <v>126</v>
      </c>
      <c r="BM136" s="218" t="s">
        <v>187</v>
      </c>
    </row>
    <row r="137" s="2" customFormat="1">
      <c r="A137" s="41"/>
      <c r="B137" s="42"/>
      <c r="C137" s="43"/>
      <c r="D137" s="220" t="s">
        <v>128</v>
      </c>
      <c r="E137" s="43"/>
      <c r="F137" s="221" t="s">
        <v>188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128</v>
      </c>
      <c r="AU137" s="20" t="s">
        <v>85</v>
      </c>
    </row>
    <row r="138" s="13" customFormat="1">
      <c r="A138" s="13"/>
      <c r="B138" s="225"/>
      <c r="C138" s="226"/>
      <c r="D138" s="227" t="s">
        <v>130</v>
      </c>
      <c r="E138" s="228" t="s">
        <v>19</v>
      </c>
      <c r="F138" s="229" t="s">
        <v>164</v>
      </c>
      <c r="G138" s="226"/>
      <c r="H138" s="228" t="s">
        <v>19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130</v>
      </c>
      <c r="AU138" s="235" t="s">
        <v>85</v>
      </c>
      <c r="AV138" s="13" t="s">
        <v>83</v>
      </c>
      <c r="AW138" s="13" t="s">
        <v>37</v>
      </c>
      <c r="AX138" s="13" t="s">
        <v>75</v>
      </c>
      <c r="AY138" s="235" t="s">
        <v>119</v>
      </c>
    </row>
    <row r="139" s="14" customFormat="1">
      <c r="A139" s="14"/>
      <c r="B139" s="236"/>
      <c r="C139" s="237"/>
      <c r="D139" s="227" t="s">
        <v>130</v>
      </c>
      <c r="E139" s="238" t="s">
        <v>19</v>
      </c>
      <c r="F139" s="239" t="s">
        <v>165</v>
      </c>
      <c r="G139" s="237"/>
      <c r="H139" s="240">
        <v>75.599999999999994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130</v>
      </c>
      <c r="AU139" s="246" t="s">
        <v>85</v>
      </c>
      <c r="AV139" s="14" t="s">
        <v>85</v>
      </c>
      <c r="AW139" s="14" t="s">
        <v>37</v>
      </c>
      <c r="AX139" s="14" t="s">
        <v>75</v>
      </c>
      <c r="AY139" s="246" t="s">
        <v>119</v>
      </c>
    </row>
    <row r="140" s="14" customFormat="1">
      <c r="A140" s="14"/>
      <c r="B140" s="236"/>
      <c r="C140" s="237"/>
      <c r="D140" s="227" t="s">
        <v>130</v>
      </c>
      <c r="E140" s="238" t="s">
        <v>19</v>
      </c>
      <c r="F140" s="239" t="s">
        <v>166</v>
      </c>
      <c r="G140" s="237"/>
      <c r="H140" s="240">
        <v>53.759999999999998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130</v>
      </c>
      <c r="AU140" s="246" t="s">
        <v>85</v>
      </c>
      <c r="AV140" s="14" t="s">
        <v>85</v>
      </c>
      <c r="AW140" s="14" t="s">
        <v>37</v>
      </c>
      <c r="AX140" s="14" t="s">
        <v>75</v>
      </c>
      <c r="AY140" s="246" t="s">
        <v>119</v>
      </c>
    </row>
    <row r="141" s="15" customFormat="1">
      <c r="A141" s="15"/>
      <c r="B141" s="247"/>
      <c r="C141" s="248"/>
      <c r="D141" s="227" t="s">
        <v>130</v>
      </c>
      <c r="E141" s="249" t="s">
        <v>19</v>
      </c>
      <c r="F141" s="250" t="s">
        <v>167</v>
      </c>
      <c r="G141" s="248"/>
      <c r="H141" s="251">
        <v>129.35999999999999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130</v>
      </c>
      <c r="AU141" s="257" t="s">
        <v>85</v>
      </c>
      <c r="AV141" s="15" t="s">
        <v>139</v>
      </c>
      <c r="AW141" s="15" t="s">
        <v>37</v>
      </c>
      <c r="AX141" s="15" t="s">
        <v>75</v>
      </c>
      <c r="AY141" s="257" t="s">
        <v>119</v>
      </c>
    </row>
    <row r="142" s="14" customFormat="1">
      <c r="A142" s="14"/>
      <c r="B142" s="236"/>
      <c r="C142" s="237"/>
      <c r="D142" s="227" t="s">
        <v>130</v>
      </c>
      <c r="E142" s="238" t="s">
        <v>19</v>
      </c>
      <c r="F142" s="239" t="s">
        <v>168</v>
      </c>
      <c r="G142" s="237"/>
      <c r="H142" s="240">
        <v>72.450000000000003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130</v>
      </c>
      <c r="AU142" s="246" t="s">
        <v>85</v>
      </c>
      <c r="AV142" s="14" t="s">
        <v>85</v>
      </c>
      <c r="AW142" s="14" t="s">
        <v>37</v>
      </c>
      <c r="AX142" s="14" t="s">
        <v>75</v>
      </c>
      <c r="AY142" s="246" t="s">
        <v>119</v>
      </c>
    </row>
    <row r="143" s="15" customFormat="1">
      <c r="A143" s="15"/>
      <c r="B143" s="247"/>
      <c r="C143" s="248"/>
      <c r="D143" s="227" t="s">
        <v>130</v>
      </c>
      <c r="E143" s="249" t="s">
        <v>19</v>
      </c>
      <c r="F143" s="250" t="s">
        <v>167</v>
      </c>
      <c r="G143" s="248"/>
      <c r="H143" s="251">
        <v>72.450000000000003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130</v>
      </c>
      <c r="AU143" s="257" t="s">
        <v>85</v>
      </c>
      <c r="AV143" s="15" t="s">
        <v>139</v>
      </c>
      <c r="AW143" s="15" t="s">
        <v>37</v>
      </c>
      <c r="AX143" s="15" t="s">
        <v>75</v>
      </c>
      <c r="AY143" s="257" t="s">
        <v>119</v>
      </c>
    </row>
    <row r="144" s="16" customFormat="1">
      <c r="A144" s="16"/>
      <c r="B144" s="258"/>
      <c r="C144" s="259"/>
      <c r="D144" s="227" t="s">
        <v>130</v>
      </c>
      <c r="E144" s="260" t="s">
        <v>19</v>
      </c>
      <c r="F144" s="261" t="s">
        <v>169</v>
      </c>
      <c r="G144" s="259"/>
      <c r="H144" s="262">
        <v>201.81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8" t="s">
        <v>130</v>
      </c>
      <c r="AU144" s="268" t="s">
        <v>85</v>
      </c>
      <c r="AV144" s="16" t="s">
        <v>126</v>
      </c>
      <c r="AW144" s="16" t="s">
        <v>37</v>
      </c>
      <c r="AX144" s="16" t="s">
        <v>83</v>
      </c>
      <c r="AY144" s="268" t="s">
        <v>119</v>
      </c>
    </row>
    <row r="145" s="2" customFormat="1" ht="24.15" customHeight="1">
      <c r="A145" s="41"/>
      <c r="B145" s="42"/>
      <c r="C145" s="207" t="s">
        <v>189</v>
      </c>
      <c r="D145" s="207" t="s">
        <v>121</v>
      </c>
      <c r="E145" s="208" t="s">
        <v>190</v>
      </c>
      <c r="F145" s="209" t="s">
        <v>191</v>
      </c>
      <c r="G145" s="210" t="s">
        <v>192</v>
      </c>
      <c r="H145" s="211">
        <v>363.25799999999998</v>
      </c>
      <c r="I145" s="212"/>
      <c r="J145" s="213">
        <f>ROUND(I145*H145,2)</f>
        <v>0</v>
      </c>
      <c r="K145" s="209" t="s">
        <v>125</v>
      </c>
      <c r="L145" s="47"/>
      <c r="M145" s="214" t="s">
        <v>19</v>
      </c>
      <c r="N145" s="215" t="s">
        <v>46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126</v>
      </c>
      <c r="AT145" s="218" t="s">
        <v>121</v>
      </c>
      <c r="AU145" s="218" t="s">
        <v>85</v>
      </c>
      <c r="AY145" s="20" t="s">
        <v>119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83</v>
      </c>
      <c r="BK145" s="219">
        <f>ROUND(I145*H145,2)</f>
        <v>0</v>
      </c>
      <c r="BL145" s="20" t="s">
        <v>126</v>
      </c>
      <c r="BM145" s="218" t="s">
        <v>193</v>
      </c>
    </row>
    <row r="146" s="2" customFormat="1">
      <c r="A146" s="41"/>
      <c r="B146" s="42"/>
      <c r="C146" s="43"/>
      <c r="D146" s="220" t="s">
        <v>128</v>
      </c>
      <c r="E146" s="43"/>
      <c r="F146" s="221" t="s">
        <v>194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128</v>
      </c>
      <c r="AU146" s="20" t="s">
        <v>85</v>
      </c>
    </row>
    <row r="147" s="13" customFormat="1">
      <c r="A147" s="13"/>
      <c r="B147" s="225"/>
      <c r="C147" s="226"/>
      <c r="D147" s="227" t="s">
        <v>130</v>
      </c>
      <c r="E147" s="228" t="s">
        <v>19</v>
      </c>
      <c r="F147" s="229" t="s">
        <v>164</v>
      </c>
      <c r="G147" s="226"/>
      <c r="H147" s="228" t="s">
        <v>19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130</v>
      </c>
      <c r="AU147" s="235" t="s">
        <v>85</v>
      </c>
      <c r="AV147" s="13" t="s">
        <v>83</v>
      </c>
      <c r="AW147" s="13" t="s">
        <v>37</v>
      </c>
      <c r="AX147" s="13" t="s">
        <v>75</v>
      </c>
      <c r="AY147" s="235" t="s">
        <v>119</v>
      </c>
    </row>
    <row r="148" s="14" customFormat="1">
      <c r="A148" s="14"/>
      <c r="B148" s="236"/>
      <c r="C148" s="237"/>
      <c r="D148" s="227" t="s">
        <v>130</v>
      </c>
      <c r="E148" s="238" t="s">
        <v>19</v>
      </c>
      <c r="F148" s="239" t="s">
        <v>195</v>
      </c>
      <c r="G148" s="237"/>
      <c r="H148" s="240">
        <v>136.08000000000001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130</v>
      </c>
      <c r="AU148" s="246" t="s">
        <v>85</v>
      </c>
      <c r="AV148" s="14" t="s">
        <v>85</v>
      </c>
      <c r="AW148" s="14" t="s">
        <v>37</v>
      </c>
      <c r="AX148" s="14" t="s">
        <v>75</v>
      </c>
      <c r="AY148" s="246" t="s">
        <v>119</v>
      </c>
    </row>
    <row r="149" s="14" customFormat="1">
      <c r="A149" s="14"/>
      <c r="B149" s="236"/>
      <c r="C149" s="237"/>
      <c r="D149" s="227" t="s">
        <v>130</v>
      </c>
      <c r="E149" s="238" t="s">
        <v>19</v>
      </c>
      <c r="F149" s="239" t="s">
        <v>196</v>
      </c>
      <c r="G149" s="237"/>
      <c r="H149" s="240">
        <v>96.768000000000001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130</v>
      </c>
      <c r="AU149" s="246" t="s">
        <v>85</v>
      </c>
      <c r="AV149" s="14" t="s">
        <v>85</v>
      </c>
      <c r="AW149" s="14" t="s">
        <v>37</v>
      </c>
      <c r="AX149" s="14" t="s">
        <v>75</v>
      </c>
      <c r="AY149" s="246" t="s">
        <v>119</v>
      </c>
    </row>
    <row r="150" s="15" customFormat="1">
      <c r="A150" s="15"/>
      <c r="B150" s="247"/>
      <c r="C150" s="248"/>
      <c r="D150" s="227" t="s">
        <v>130</v>
      </c>
      <c r="E150" s="249" t="s">
        <v>19</v>
      </c>
      <c r="F150" s="250" t="s">
        <v>167</v>
      </c>
      <c r="G150" s="248"/>
      <c r="H150" s="251">
        <v>232.84800000000001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7" t="s">
        <v>130</v>
      </c>
      <c r="AU150" s="257" t="s">
        <v>85</v>
      </c>
      <c r="AV150" s="15" t="s">
        <v>139</v>
      </c>
      <c r="AW150" s="15" t="s">
        <v>37</v>
      </c>
      <c r="AX150" s="15" t="s">
        <v>75</v>
      </c>
      <c r="AY150" s="257" t="s">
        <v>119</v>
      </c>
    </row>
    <row r="151" s="14" customFormat="1">
      <c r="A151" s="14"/>
      <c r="B151" s="236"/>
      <c r="C151" s="237"/>
      <c r="D151" s="227" t="s">
        <v>130</v>
      </c>
      <c r="E151" s="238" t="s">
        <v>19</v>
      </c>
      <c r="F151" s="239" t="s">
        <v>197</v>
      </c>
      <c r="G151" s="237"/>
      <c r="H151" s="240">
        <v>130.41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130</v>
      </c>
      <c r="AU151" s="246" t="s">
        <v>85</v>
      </c>
      <c r="AV151" s="14" t="s">
        <v>85</v>
      </c>
      <c r="AW151" s="14" t="s">
        <v>37</v>
      </c>
      <c r="AX151" s="14" t="s">
        <v>75</v>
      </c>
      <c r="AY151" s="246" t="s">
        <v>119</v>
      </c>
    </row>
    <row r="152" s="15" customFormat="1">
      <c r="A152" s="15"/>
      <c r="B152" s="247"/>
      <c r="C152" s="248"/>
      <c r="D152" s="227" t="s">
        <v>130</v>
      </c>
      <c r="E152" s="249" t="s">
        <v>19</v>
      </c>
      <c r="F152" s="250" t="s">
        <v>167</v>
      </c>
      <c r="G152" s="248"/>
      <c r="H152" s="251">
        <v>130.41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130</v>
      </c>
      <c r="AU152" s="257" t="s">
        <v>85</v>
      </c>
      <c r="AV152" s="15" t="s">
        <v>139</v>
      </c>
      <c r="AW152" s="15" t="s">
        <v>37</v>
      </c>
      <c r="AX152" s="15" t="s">
        <v>75</v>
      </c>
      <c r="AY152" s="257" t="s">
        <v>119</v>
      </c>
    </row>
    <row r="153" s="16" customFormat="1">
      <c r="A153" s="16"/>
      <c r="B153" s="258"/>
      <c r="C153" s="259"/>
      <c r="D153" s="227" t="s">
        <v>130</v>
      </c>
      <c r="E153" s="260" t="s">
        <v>19</v>
      </c>
      <c r="F153" s="261" t="s">
        <v>169</v>
      </c>
      <c r="G153" s="259"/>
      <c r="H153" s="262">
        <v>363.25800000000004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8" t="s">
        <v>130</v>
      </c>
      <c r="AU153" s="268" t="s">
        <v>85</v>
      </c>
      <c r="AV153" s="16" t="s">
        <v>126</v>
      </c>
      <c r="AW153" s="16" t="s">
        <v>37</v>
      </c>
      <c r="AX153" s="16" t="s">
        <v>83</v>
      </c>
      <c r="AY153" s="268" t="s">
        <v>119</v>
      </c>
    </row>
    <row r="154" s="12" customFormat="1" ht="22.8" customHeight="1">
      <c r="A154" s="12"/>
      <c r="B154" s="191"/>
      <c r="C154" s="192"/>
      <c r="D154" s="193" t="s">
        <v>74</v>
      </c>
      <c r="E154" s="205" t="s">
        <v>151</v>
      </c>
      <c r="F154" s="205" t="s">
        <v>198</v>
      </c>
      <c r="G154" s="192"/>
      <c r="H154" s="192"/>
      <c r="I154" s="195"/>
      <c r="J154" s="206">
        <f>BK154</f>
        <v>0</v>
      </c>
      <c r="K154" s="192"/>
      <c r="L154" s="197"/>
      <c r="M154" s="198"/>
      <c r="N154" s="199"/>
      <c r="O154" s="199"/>
      <c r="P154" s="200">
        <f>SUM(P155:P198)</f>
        <v>0</v>
      </c>
      <c r="Q154" s="199"/>
      <c r="R154" s="200">
        <f>SUM(R155:R198)</f>
        <v>115.84128</v>
      </c>
      <c r="S154" s="199"/>
      <c r="T154" s="201">
        <f>SUM(T155:T198)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2" t="s">
        <v>83</v>
      </c>
      <c r="AT154" s="203" t="s">
        <v>74</v>
      </c>
      <c r="AU154" s="203" t="s">
        <v>83</v>
      </c>
      <c r="AY154" s="202" t="s">
        <v>119</v>
      </c>
      <c r="BK154" s="204">
        <f>SUM(BK155:BK198)</f>
        <v>0</v>
      </c>
    </row>
    <row r="155" s="2" customFormat="1" ht="21.75" customHeight="1">
      <c r="A155" s="41"/>
      <c r="B155" s="42"/>
      <c r="C155" s="207" t="s">
        <v>199</v>
      </c>
      <c r="D155" s="207" t="s">
        <v>121</v>
      </c>
      <c r="E155" s="208" t="s">
        <v>200</v>
      </c>
      <c r="F155" s="209" t="s">
        <v>201</v>
      </c>
      <c r="G155" s="210" t="s">
        <v>124</v>
      </c>
      <c r="H155" s="211">
        <v>819</v>
      </c>
      <c r="I155" s="212"/>
      <c r="J155" s="213">
        <f>ROUND(I155*H155,2)</f>
        <v>0</v>
      </c>
      <c r="K155" s="209" t="s">
        <v>125</v>
      </c>
      <c r="L155" s="47"/>
      <c r="M155" s="214" t="s">
        <v>19</v>
      </c>
      <c r="N155" s="215" t="s">
        <v>46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126</v>
      </c>
      <c r="AT155" s="218" t="s">
        <v>121</v>
      </c>
      <c r="AU155" s="218" t="s">
        <v>85</v>
      </c>
      <c r="AY155" s="20" t="s">
        <v>119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83</v>
      </c>
      <c r="BK155" s="219">
        <f>ROUND(I155*H155,2)</f>
        <v>0</v>
      </c>
      <c r="BL155" s="20" t="s">
        <v>126</v>
      </c>
      <c r="BM155" s="218" t="s">
        <v>202</v>
      </c>
    </row>
    <row r="156" s="2" customFormat="1">
      <c r="A156" s="41"/>
      <c r="B156" s="42"/>
      <c r="C156" s="43"/>
      <c r="D156" s="220" t="s">
        <v>128</v>
      </c>
      <c r="E156" s="43"/>
      <c r="F156" s="221" t="s">
        <v>203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128</v>
      </c>
      <c r="AU156" s="20" t="s">
        <v>85</v>
      </c>
    </row>
    <row r="157" s="13" customFormat="1">
      <c r="A157" s="13"/>
      <c r="B157" s="225"/>
      <c r="C157" s="226"/>
      <c r="D157" s="227" t="s">
        <v>130</v>
      </c>
      <c r="E157" s="228" t="s">
        <v>19</v>
      </c>
      <c r="F157" s="229" t="s">
        <v>204</v>
      </c>
      <c r="G157" s="226"/>
      <c r="H157" s="228" t="s">
        <v>19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130</v>
      </c>
      <c r="AU157" s="235" t="s">
        <v>85</v>
      </c>
      <c r="AV157" s="13" t="s">
        <v>83</v>
      </c>
      <c r="AW157" s="13" t="s">
        <v>37</v>
      </c>
      <c r="AX157" s="13" t="s">
        <v>75</v>
      </c>
      <c r="AY157" s="235" t="s">
        <v>119</v>
      </c>
    </row>
    <row r="158" s="14" customFormat="1">
      <c r="A158" s="14"/>
      <c r="B158" s="236"/>
      <c r="C158" s="237"/>
      <c r="D158" s="227" t="s">
        <v>130</v>
      </c>
      <c r="E158" s="238" t="s">
        <v>19</v>
      </c>
      <c r="F158" s="239" t="s">
        <v>205</v>
      </c>
      <c r="G158" s="237"/>
      <c r="H158" s="240">
        <v>168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130</v>
      </c>
      <c r="AU158" s="246" t="s">
        <v>85</v>
      </c>
      <c r="AV158" s="14" t="s">
        <v>85</v>
      </c>
      <c r="AW158" s="14" t="s">
        <v>37</v>
      </c>
      <c r="AX158" s="14" t="s">
        <v>75</v>
      </c>
      <c r="AY158" s="246" t="s">
        <v>119</v>
      </c>
    </row>
    <row r="159" s="14" customFormat="1">
      <c r="A159" s="14"/>
      <c r="B159" s="236"/>
      <c r="C159" s="237"/>
      <c r="D159" s="227" t="s">
        <v>130</v>
      </c>
      <c r="E159" s="238" t="s">
        <v>19</v>
      </c>
      <c r="F159" s="239" t="s">
        <v>206</v>
      </c>
      <c r="G159" s="237"/>
      <c r="H159" s="240">
        <v>168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130</v>
      </c>
      <c r="AU159" s="246" t="s">
        <v>85</v>
      </c>
      <c r="AV159" s="14" t="s">
        <v>85</v>
      </c>
      <c r="AW159" s="14" t="s">
        <v>37</v>
      </c>
      <c r="AX159" s="14" t="s">
        <v>75</v>
      </c>
      <c r="AY159" s="246" t="s">
        <v>119</v>
      </c>
    </row>
    <row r="160" s="15" customFormat="1">
      <c r="A160" s="15"/>
      <c r="B160" s="247"/>
      <c r="C160" s="248"/>
      <c r="D160" s="227" t="s">
        <v>130</v>
      </c>
      <c r="E160" s="249" t="s">
        <v>19</v>
      </c>
      <c r="F160" s="250" t="s">
        <v>167</v>
      </c>
      <c r="G160" s="248"/>
      <c r="H160" s="251">
        <v>336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130</v>
      </c>
      <c r="AU160" s="257" t="s">
        <v>85</v>
      </c>
      <c r="AV160" s="15" t="s">
        <v>139</v>
      </c>
      <c r="AW160" s="15" t="s">
        <v>37</v>
      </c>
      <c r="AX160" s="15" t="s">
        <v>75</v>
      </c>
      <c r="AY160" s="257" t="s">
        <v>119</v>
      </c>
    </row>
    <row r="161" s="14" customFormat="1">
      <c r="A161" s="14"/>
      <c r="B161" s="236"/>
      <c r="C161" s="237"/>
      <c r="D161" s="227" t="s">
        <v>130</v>
      </c>
      <c r="E161" s="238" t="s">
        <v>19</v>
      </c>
      <c r="F161" s="239" t="s">
        <v>207</v>
      </c>
      <c r="G161" s="237"/>
      <c r="H161" s="240">
        <v>483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130</v>
      </c>
      <c r="AU161" s="246" t="s">
        <v>85</v>
      </c>
      <c r="AV161" s="14" t="s">
        <v>85</v>
      </c>
      <c r="AW161" s="14" t="s">
        <v>37</v>
      </c>
      <c r="AX161" s="14" t="s">
        <v>75</v>
      </c>
      <c r="AY161" s="246" t="s">
        <v>119</v>
      </c>
    </row>
    <row r="162" s="15" customFormat="1">
      <c r="A162" s="15"/>
      <c r="B162" s="247"/>
      <c r="C162" s="248"/>
      <c r="D162" s="227" t="s">
        <v>130</v>
      </c>
      <c r="E162" s="249" t="s">
        <v>19</v>
      </c>
      <c r="F162" s="250" t="s">
        <v>167</v>
      </c>
      <c r="G162" s="248"/>
      <c r="H162" s="251">
        <v>483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7" t="s">
        <v>130</v>
      </c>
      <c r="AU162" s="257" t="s">
        <v>85</v>
      </c>
      <c r="AV162" s="15" t="s">
        <v>139</v>
      </c>
      <c r="AW162" s="15" t="s">
        <v>37</v>
      </c>
      <c r="AX162" s="15" t="s">
        <v>75</v>
      </c>
      <c r="AY162" s="257" t="s">
        <v>119</v>
      </c>
    </row>
    <row r="163" s="16" customFormat="1">
      <c r="A163" s="16"/>
      <c r="B163" s="258"/>
      <c r="C163" s="259"/>
      <c r="D163" s="227" t="s">
        <v>130</v>
      </c>
      <c r="E163" s="260" t="s">
        <v>19</v>
      </c>
      <c r="F163" s="261" t="s">
        <v>169</v>
      </c>
      <c r="G163" s="259"/>
      <c r="H163" s="262">
        <v>819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8" t="s">
        <v>130</v>
      </c>
      <c r="AU163" s="268" t="s">
        <v>85</v>
      </c>
      <c r="AV163" s="16" t="s">
        <v>126</v>
      </c>
      <c r="AW163" s="16" t="s">
        <v>37</v>
      </c>
      <c r="AX163" s="16" t="s">
        <v>83</v>
      </c>
      <c r="AY163" s="268" t="s">
        <v>119</v>
      </c>
    </row>
    <row r="164" s="2" customFormat="1" ht="21.75" customHeight="1">
      <c r="A164" s="41"/>
      <c r="B164" s="42"/>
      <c r="C164" s="207" t="s">
        <v>8</v>
      </c>
      <c r="D164" s="207" t="s">
        <v>121</v>
      </c>
      <c r="E164" s="208" t="s">
        <v>208</v>
      </c>
      <c r="F164" s="209" t="s">
        <v>209</v>
      </c>
      <c r="G164" s="210" t="s">
        <v>124</v>
      </c>
      <c r="H164" s="211">
        <v>315</v>
      </c>
      <c r="I164" s="212"/>
      <c r="J164" s="213">
        <f>ROUND(I164*H164,2)</f>
        <v>0</v>
      </c>
      <c r="K164" s="209" t="s">
        <v>125</v>
      </c>
      <c r="L164" s="47"/>
      <c r="M164" s="214" t="s">
        <v>19</v>
      </c>
      <c r="N164" s="215" t="s">
        <v>46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126</v>
      </c>
      <c r="AT164" s="218" t="s">
        <v>121</v>
      </c>
      <c r="AU164" s="218" t="s">
        <v>85</v>
      </c>
      <c r="AY164" s="20" t="s">
        <v>119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83</v>
      </c>
      <c r="BK164" s="219">
        <f>ROUND(I164*H164,2)</f>
        <v>0</v>
      </c>
      <c r="BL164" s="20" t="s">
        <v>126</v>
      </c>
      <c r="BM164" s="218" t="s">
        <v>210</v>
      </c>
    </row>
    <row r="165" s="2" customFormat="1">
      <c r="A165" s="41"/>
      <c r="B165" s="42"/>
      <c r="C165" s="43"/>
      <c r="D165" s="220" t="s">
        <v>128</v>
      </c>
      <c r="E165" s="43"/>
      <c r="F165" s="221" t="s">
        <v>211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128</v>
      </c>
      <c r="AU165" s="20" t="s">
        <v>85</v>
      </c>
    </row>
    <row r="166" s="13" customFormat="1">
      <c r="A166" s="13"/>
      <c r="B166" s="225"/>
      <c r="C166" s="226"/>
      <c r="D166" s="227" t="s">
        <v>130</v>
      </c>
      <c r="E166" s="228" t="s">
        <v>19</v>
      </c>
      <c r="F166" s="229" t="s">
        <v>204</v>
      </c>
      <c r="G166" s="226"/>
      <c r="H166" s="228" t="s">
        <v>19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130</v>
      </c>
      <c r="AU166" s="235" t="s">
        <v>85</v>
      </c>
      <c r="AV166" s="13" t="s">
        <v>83</v>
      </c>
      <c r="AW166" s="13" t="s">
        <v>37</v>
      </c>
      <c r="AX166" s="13" t="s">
        <v>75</v>
      </c>
      <c r="AY166" s="235" t="s">
        <v>119</v>
      </c>
    </row>
    <row r="167" s="14" customFormat="1">
      <c r="A167" s="14"/>
      <c r="B167" s="236"/>
      <c r="C167" s="237"/>
      <c r="D167" s="227" t="s">
        <v>130</v>
      </c>
      <c r="E167" s="238" t="s">
        <v>19</v>
      </c>
      <c r="F167" s="239" t="s">
        <v>212</v>
      </c>
      <c r="G167" s="237"/>
      <c r="H167" s="240">
        <v>315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130</v>
      </c>
      <c r="AU167" s="246" t="s">
        <v>85</v>
      </c>
      <c r="AV167" s="14" t="s">
        <v>85</v>
      </c>
      <c r="AW167" s="14" t="s">
        <v>37</v>
      </c>
      <c r="AX167" s="14" t="s">
        <v>83</v>
      </c>
      <c r="AY167" s="246" t="s">
        <v>119</v>
      </c>
    </row>
    <row r="168" s="2" customFormat="1" ht="44.25" customHeight="1">
      <c r="A168" s="41"/>
      <c r="B168" s="42"/>
      <c r="C168" s="207" t="s">
        <v>213</v>
      </c>
      <c r="D168" s="207" t="s">
        <v>121</v>
      </c>
      <c r="E168" s="208" t="s">
        <v>214</v>
      </c>
      <c r="F168" s="209" t="s">
        <v>215</v>
      </c>
      <c r="G168" s="210" t="s">
        <v>124</v>
      </c>
      <c r="H168" s="211">
        <v>315</v>
      </c>
      <c r="I168" s="212"/>
      <c r="J168" s="213">
        <f>ROUND(I168*H168,2)</f>
        <v>0</v>
      </c>
      <c r="K168" s="209" t="s">
        <v>125</v>
      </c>
      <c r="L168" s="47"/>
      <c r="M168" s="214" t="s">
        <v>19</v>
      </c>
      <c r="N168" s="215" t="s">
        <v>46</v>
      </c>
      <c r="O168" s="87"/>
      <c r="P168" s="216">
        <f>O168*H168</f>
        <v>0</v>
      </c>
      <c r="Q168" s="216">
        <v>0.089219999999999994</v>
      </c>
      <c r="R168" s="216">
        <f>Q168*H168</f>
        <v>28.104299999999999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126</v>
      </c>
      <c r="AT168" s="218" t="s">
        <v>121</v>
      </c>
      <c r="AU168" s="218" t="s">
        <v>85</v>
      </c>
      <c r="AY168" s="20" t="s">
        <v>119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83</v>
      </c>
      <c r="BK168" s="219">
        <f>ROUND(I168*H168,2)</f>
        <v>0</v>
      </c>
      <c r="BL168" s="20" t="s">
        <v>126</v>
      </c>
      <c r="BM168" s="218" t="s">
        <v>216</v>
      </c>
    </row>
    <row r="169" s="2" customFormat="1">
      <c r="A169" s="41"/>
      <c r="B169" s="42"/>
      <c r="C169" s="43"/>
      <c r="D169" s="220" t="s">
        <v>128</v>
      </c>
      <c r="E169" s="43"/>
      <c r="F169" s="221" t="s">
        <v>217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128</v>
      </c>
      <c r="AU169" s="20" t="s">
        <v>85</v>
      </c>
    </row>
    <row r="170" s="13" customFormat="1">
      <c r="A170" s="13"/>
      <c r="B170" s="225"/>
      <c r="C170" s="226"/>
      <c r="D170" s="227" t="s">
        <v>130</v>
      </c>
      <c r="E170" s="228" t="s">
        <v>19</v>
      </c>
      <c r="F170" s="229" t="s">
        <v>218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130</v>
      </c>
      <c r="AU170" s="235" t="s">
        <v>85</v>
      </c>
      <c r="AV170" s="13" t="s">
        <v>83</v>
      </c>
      <c r="AW170" s="13" t="s">
        <v>37</v>
      </c>
      <c r="AX170" s="13" t="s">
        <v>75</v>
      </c>
      <c r="AY170" s="235" t="s">
        <v>119</v>
      </c>
    </row>
    <row r="171" s="14" customFormat="1">
      <c r="A171" s="14"/>
      <c r="B171" s="236"/>
      <c r="C171" s="237"/>
      <c r="D171" s="227" t="s">
        <v>130</v>
      </c>
      <c r="E171" s="238" t="s">
        <v>19</v>
      </c>
      <c r="F171" s="239" t="s">
        <v>219</v>
      </c>
      <c r="G171" s="237"/>
      <c r="H171" s="240">
        <v>308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130</v>
      </c>
      <c r="AU171" s="246" t="s">
        <v>85</v>
      </c>
      <c r="AV171" s="14" t="s">
        <v>85</v>
      </c>
      <c r="AW171" s="14" t="s">
        <v>37</v>
      </c>
      <c r="AX171" s="14" t="s">
        <v>75</v>
      </c>
      <c r="AY171" s="246" t="s">
        <v>119</v>
      </c>
    </row>
    <row r="172" s="14" customFormat="1">
      <c r="A172" s="14"/>
      <c r="B172" s="236"/>
      <c r="C172" s="237"/>
      <c r="D172" s="227" t="s">
        <v>130</v>
      </c>
      <c r="E172" s="238" t="s">
        <v>19</v>
      </c>
      <c r="F172" s="239" t="s">
        <v>220</v>
      </c>
      <c r="G172" s="237"/>
      <c r="H172" s="240">
        <v>7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130</v>
      </c>
      <c r="AU172" s="246" t="s">
        <v>85</v>
      </c>
      <c r="AV172" s="14" t="s">
        <v>85</v>
      </c>
      <c r="AW172" s="14" t="s">
        <v>37</v>
      </c>
      <c r="AX172" s="14" t="s">
        <v>75</v>
      </c>
      <c r="AY172" s="246" t="s">
        <v>119</v>
      </c>
    </row>
    <row r="173" s="16" customFormat="1">
      <c r="A173" s="16"/>
      <c r="B173" s="258"/>
      <c r="C173" s="259"/>
      <c r="D173" s="227" t="s">
        <v>130</v>
      </c>
      <c r="E173" s="260" t="s">
        <v>19</v>
      </c>
      <c r="F173" s="261" t="s">
        <v>169</v>
      </c>
      <c r="G173" s="259"/>
      <c r="H173" s="262">
        <v>315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68" t="s">
        <v>130</v>
      </c>
      <c r="AU173" s="268" t="s">
        <v>85</v>
      </c>
      <c r="AV173" s="16" t="s">
        <v>126</v>
      </c>
      <c r="AW173" s="16" t="s">
        <v>37</v>
      </c>
      <c r="AX173" s="16" t="s">
        <v>83</v>
      </c>
      <c r="AY173" s="268" t="s">
        <v>119</v>
      </c>
    </row>
    <row r="174" s="2" customFormat="1" ht="16.5" customHeight="1">
      <c r="A174" s="41"/>
      <c r="B174" s="42"/>
      <c r="C174" s="269" t="s">
        <v>221</v>
      </c>
      <c r="D174" s="269" t="s">
        <v>222</v>
      </c>
      <c r="E174" s="270" t="s">
        <v>223</v>
      </c>
      <c r="F174" s="271" t="s">
        <v>224</v>
      </c>
      <c r="G174" s="272" t="s">
        <v>124</v>
      </c>
      <c r="H174" s="273">
        <v>7.1399999999999997</v>
      </c>
      <c r="I174" s="274"/>
      <c r="J174" s="275">
        <f>ROUND(I174*H174,2)</f>
        <v>0</v>
      </c>
      <c r="K174" s="271" t="s">
        <v>125</v>
      </c>
      <c r="L174" s="276"/>
      <c r="M174" s="277" t="s">
        <v>19</v>
      </c>
      <c r="N174" s="278" t="s">
        <v>46</v>
      </c>
      <c r="O174" s="87"/>
      <c r="P174" s="216">
        <f>O174*H174</f>
        <v>0</v>
      </c>
      <c r="Q174" s="216">
        <v>0.13100000000000001</v>
      </c>
      <c r="R174" s="216">
        <f>Q174*H174</f>
        <v>0.93533999999999995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175</v>
      </c>
      <c r="AT174" s="218" t="s">
        <v>222</v>
      </c>
      <c r="AU174" s="218" t="s">
        <v>85</v>
      </c>
      <c r="AY174" s="20" t="s">
        <v>119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83</v>
      </c>
      <c r="BK174" s="219">
        <f>ROUND(I174*H174,2)</f>
        <v>0</v>
      </c>
      <c r="BL174" s="20" t="s">
        <v>126</v>
      </c>
      <c r="BM174" s="218" t="s">
        <v>225</v>
      </c>
    </row>
    <row r="175" s="13" customFormat="1">
      <c r="A175" s="13"/>
      <c r="B175" s="225"/>
      <c r="C175" s="226"/>
      <c r="D175" s="227" t="s">
        <v>130</v>
      </c>
      <c r="E175" s="228" t="s">
        <v>19</v>
      </c>
      <c r="F175" s="229" t="s">
        <v>218</v>
      </c>
      <c r="G175" s="226"/>
      <c r="H175" s="228" t="s">
        <v>19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130</v>
      </c>
      <c r="AU175" s="235" t="s">
        <v>85</v>
      </c>
      <c r="AV175" s="13" t="s">
        <v>83</v>
      </c>
      <c r="AW175" s="13" t="s">
        <v>37</v>
      </c>
      <c r="AX175" s="13" t="s">
        <v>75</v>
      </c>
      <c r="AY175" s="235" t="s">
        <v>119</v>
      </c>
    </row>
    <row r="176" s="14" customFormat="1">
      <c r="A176" s="14"/>
      <c r="B176" s="236"/>
      <c r="C176" s="237"/>
      <c r="D176" s="227" t="s">
        <v>130</v>
      </c>
      <c r="E176" s="238" t="s">
        <v>19</v>
      </c>
      <c r="F176" s="239" t="s">
        <v>220</v>
      </c>
      <c r="G176" s="237"/>
      <c r="H176" s="240">
        <v>7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130</v>
      </c>
      <c r="AU176" s="246" t="s">
        <v>85</v>
      </c>
      <c r="AV176" s="14" t="s">
        <v>85</v>
      </c>
      <c r="AW176" s="14" t="s">
        <v>37</v>
      </c>
      <c r="AX176" s="14" t="s">
        <v>75</v>
      </c>
      <c r="AY176" s="246" t="s">
        <v>119</v>
      </c>
    </row>
    <row r="177" s="15" customFormat="1">
      <c r="A177" s="15"/>
      <c r="B177" s="247"/>
      <c r="C177" s="248"/>
      <c r="D177" s="227" t="s">
        <v>130</v>
      </c>
      <c r="E177" s="249" t="s">
        <v>19</v>
      </c>
      <c r="F177" s="250" t="s">
        <v>167</v>
      </c>
      <c r="G177" s="248"/>
      <c r="H177" s="251">
        <v>7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7" t="s">
        <v>130</v>
      </c>
      <c r="AU177" s="257" t="s">
        <v>85</v>
      </c>
      <c r="AV177" s="15" t="s">
        <v>139</v>
      </c>
      <c r="AW177" s="15" t="s">
        <v>37</v>
      </c>
      <c r="AX177" s="15" t="s">
        <v>75</v>
      </c>
      <c r="AY177" s="257" t="s">
        <v>119</v>
      </c>
    </row>
    <row r="178" s="14" customFormat="1">
      <c r="A178" s="14"/>
      <c r="B178" s="236"/>
      <c r="C178" s="237"/>
      <c r="D178" s="227" t="s">
        <v>130</v>
      </c>
      <c r="E178" s="238" t="s">
        <v>19</v>
      </c>
      <c r="F178" s="239" t="s">
        <v>226</v>
      </c>
      <c r="G178" s="237"/>
      <c r="H178" s="240">
        <v>7.1399999999999997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130</v>
      </c>
      <c r="AU178" s="246" t="s">
        <v>85</v>
      </c>
      <c r="AV178" s="14" t="s">
        <v>85</v>
      </c>
      <c r="AW178" s="14" t="s">
        <v>37</v>
      </c>
      <c r="AX178" s="14" t="s">
        <v>83</v>
      </c>
      <c r="AY178" s="246" t="s">
        <v>119</v>
      </c>
    </row>
    <row r="179" s="2" customFormat="1" ht="16.5" customHeight="1">
      <c r="A179" s="41"/>
      <c r="B179" s="42"/>
      <c r="C179" s="269" t="s">
        <v>227</v>
      </c>
      <c r="D179" s="269" t="s">
        <v>222</v>
      </c>
      <c r="E179" s="270" t="s">
        <v>228</v>
      </c>
      <c r="F179" s="271" t="s">
        <v>229</v>
      </c>
      <c r="G179" s="272" t="s">
        <v>124</v>
      </c>
      <c r="H179" s="273">
        <v>314.16000000000003</v>
      </c>
      <c r="I179" s="274"/>
      <c r="J179" s="275">
        <f>ROUND(I179*H179,2)</f>
        <v>0</v>
      </c>
      <c r="K179" s="271" t="s">
        <v>125</v>
      </c>
      <c r="L179" s="276"/>
      <c r="M179" s="277" t="s">
        <v>19</v>
      </c>
      <c r="N179" s="278" t="s">
        <v>46</v>
      </c>
      <c r="O179" s="87"/>
      <c r="P179" s="216">
        <f>O179*H179</f>
        <v>0</v>
      </c>
      <c r="Q179" s="216">
        <v>0.13200000000000001</v>
      </c>
      <c r="R179" s="216">
        <f>Q179*H179</f>
        <v>41.469120000000004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175</v>
      </c>
      <c r="AT179" s="218" t="s">
        <v>222</v>
      </c>
      <c r="AU179" s="218" t="s">
        <v>85</v>
      </c>
      <c r="AY179" s="20" t="s">
        <v>119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83</v>
      </c>
      <c r="BK179" s="219">
        <f>ROUND(I179*H179,2)</f>
        <v>0</v>
      </c>
      <c r="BL179" s="20" t="s">
        <v>126</v>
      </c>
      <c r="BM179" s="218" t="s">
        <v>230</v>
      </c>
    </row>
    <row r="180" s="13" customFormat="1">
      <c r="A180" s="13"/>
      <c r="B180" s="225"/>
      <c r="C180" s="226"/>
      <c r="D180" s="227" t="s">
        <v>130</v>
      </c>
      <c r="E180" s="228" t="s">
        <v>19</v>
      </c>
      <c r="F180" s="229" t="s">
        <v>218</v>
      </c>
      <c r="G180" s="226"/>
      <c r="H180" s="228" t="s">
        <v>19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130</v>
      </c>
      <c r="AU180" s="235" t="s">
        <v>85</v>
      </c>
      <c r="AV180" s="13" t="s">
        <v>83</v>
      </c>
      <c r="AW180" s="13" t="s">
        <v>37</v>
      </c>
      <c r="AX180" s="13" t="s">
        <v>75</v>
      </c>
      <c r="AY180" s="235" t="s">
        <v>119</v>
      </c>
    </row>
    <row r="181" s="14" customFormat="1">
      <c r="A181" s="14"/>
      <c r="B181" s="236"/>
      <c r="C181" s="237"/>
      <c r="D181" s="227" t="s">
        <v>130</v>
      </c>
      <c r="E181" s="238" t="s">
        <v>19</v>
      </c>
      <c r="F181" s="239" t="s">
        <v>219</v>
      </c>
      <c r="G181" s="237"/>
      <c r="H181" s="240">
        <v>308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130</v>
      </c>
      <c r="AU181" s="246" t="s">
        <v>85</v>
      </c>
      <c r="AV181" s="14" t="s">
        <v>85</v>
      </c>
      <c r="AW181" s="14" t="s">
        <v>37</v>
      </c>
      <c r="AX181" s="14" t="s">
        <v>75</v>
      </c>
      <c r="AY181" s="246" t="s">
        <v>119</v>
      </c>
    </row>
    <row r="182" s="15" customFormat="1">
      <c r="A182" s="15"/>
      <c r="B182" s="247"/>
      <c r="C182" s="248"/>
      <c r="D182" s="227" t="s">
        <v>130</v>
      </c>
      <c r="E182" s="249" t="s">
        <v>19</v>
      </c>
      <c r="F182" s="250" t="s">
        <v>167</v>
      </c>
      <c r="G182" s="248"/>
      <c r="H182" s="251">
        <v>308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7" t="s">
        <v>130</v>
      </c>
      <c r="AU182" s="257" t="s">
        <v>85</v>
      </c>
      <c r="AV182" s="15" t="s">
        <v>139</v>
      </c>
      <c r="AW182" s="15" t="s">
        <v>37</v>
      </c>
      <c r="AX182" s="15" t="s">
        <v>75</v>
      </c>
      <c r="AY182" s="257" t="s">
        <v>119</v>
      </c>
    </row>
    <row r="183" s="14" customFormat="1">
      <c r="A183" s="14"/>
      <c r="B183" s="236"/>
      <c r="C183" s="237"/>
      <c r="D183" s="227" t="s">
        <v>130</v>
      </c>
      <c r="E183" s="238" t="s">
        <v>19</v>
      </c>
      <c r="F183" s="239" t="s">
        <v>231</v>
      </c>
      <c r="G183" s="237"/>
      <c r="H183" s="240">
        <v>314.16000000000003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130</v>
      </c>
      <c r="AU183" s="246" t="s">
        <v>85</v>
      </c>
      <c r="AV183" s="14" t="s">
        <v>85</v>
      </c>
      <c r="AW183" s="14" t="s">
        <v>37</v>
      </c>
      <c r="AX183" s="14" t="s">
        <v>83</v>
      </c>
      <c r="AY183" s="246" t="s">
        <v>119</v>
      </c>
    </row>
    <row r="184" s="2" customFormat="1" ht="44.25" customHeight="1">
      <c r="A184" s="41"/>
      <c r="B184" s="42"/>
      <c r="C184" s="207" t="s">
        <v>232</v>
      </c>
      <c r="D184" s="207" t="s">
        <v>121</v>
      </c>
      <c r="E184" s="208" t="s">
        <v>233</v>
      </c>
      <c r="F184" s="209" t="s">
        <v>234</v>
      </c>
      <c r="G184" s="210" t="s">
        <v>124</v>
      </c>
      <c r="H184" s="211">
        <v>168</v>
      </c>
      <c r="I184" s="212"/>
      <c r="J184" s="213">
        <f>ROUND(I184*H184,2)</f>
        <v>0</v>
      </c>
      <c r="K184" s="209" t="s">
        <v>125</v>
      </c>
      <c r="L184" s="47"/>
      <c r="M184" s="214" t="s">
        <v>19</v>
      </c>
      <c r="N184" s="215" t="s">
        <v>46</v>
      </c>
      <c r="O184" s="87"/>
      <c r="P184" s="216">
        <f>O184*H184</f>
        <v>0</v>
      </c>
      <c r="Q184" s="216">
        <v>0.090620000000000006</v>
      </c>
      <c r="R184" s="216">
        <f>Q184*H184</f>
        <v>15.224160000000001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126</v>
      </c>
      <c r="AT184" s="218" t="s">
        <v>121</v>
      </c>
      <c r="AU184" s="218" t="s">
        <v>85</v>
      </c>
      <c r="AY184" s="20" t="s">
        <v>119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83</v>
      </c>
      <c r="BK184" s="219">
        <f>ROUND(I184*H184,2)</f>
        <v>0</v>
      </c>
      <c r="BL184" s="20" t="s">
        <v>126</v>
      </c>
      <c r="BM184" s="218" t="s">
        <v>235</v>
      </c>
    </row>
    <row r="185" s="2" customFormat="1">
      <c r="A185" s="41"/>
      <c r="B185" s="42"/>
      <c r="C185" s="43"/>
      <c r="D185" s="220" t="s">
        <v>128</v>
      </c>
      <c r="E185" s="43"/>
      <c r="F185" s="221" t="s">
        <v>236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128</v>
      </c>
      <c r="AU185" s="20" t="s">
        <v>85</v>
      </c>
    </row>
    <row r="186" s="13" customFormat="1">
      <c r="A186" s="13"/>
      <c r="B186" s="225"/>
      <c r="C186" s="226"/>
      <c r="D186" s="227" t="s">
        <v>130</v>
      </c>
      <c r="E186" s="228" t="s">
        <v>19</v>
      </c>
      <c r="F186" s="229" t="s">
        <v>204</v>
      </c>
      <c r="G186" s="226"/>
      <c r="H186" s="228" t="s">
        <v>19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130</v>
      </c>
      <c r="AU186" s="235" t="s">
        <v>85</v>
      </c>
      <c r="AV186" s="13" t="s">
        <v>83</v>
      </c>
      <c r="AW186" s="13" t="s">
        <v>37</v>
      </c>
      <c r="AX186" s="13" t="s">
        <v>75</v>
      </c>
      <c r="AY186" s="235" t="s">
        <v>119</v>
      </c>
    </row>
    <row r="187" s="14" customFormat="1">
      <c r="A187" s="14"/>
      <c r="B187" s="236"/>
      <c r="C187" s="237"/>
      <c r="D187" s="227" t="s">
        <v>130</v>
      </c>
      <c r="E187" s="238" t="s">
        <v>19</v>
      </c>
      <c r="F187" s="239" t="s">
        <v>237</v>
      </c>
      <c r="G187" s="237"/>
      <c r="H187" s="240">
        <v>118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130</v>
      </c>
      <c r="AU187" s="246" t="s">
        <v>85</v>
      </c>
      <c r="AV187" s="14" t="s">
        <v>85</v>
      </c>
      <c r="AW187" s="14" t="s">
        <v>37</v>
      </c>
      <c r="AX187" s="14" t="s">
        <v>75</v>
      </c>
      <c r="AY187" s="246" t="s">
        <v>119</v>
      </c>
    </row>
    <row r="188" s="14" customFormat="1">
      <c r="A188" s="14"/>
      <c r="B188" s="236"/>
      <c r="C188" s="237"/>
      <c r="D188" s="227" t="s">
        <v>130</v>
      </c>
      <c r="E188" s="238" t="s">
        <v>19</v>
      </c>
      <c r="F188" s="239" t="s">
        <v>238</v>
      </c>
      <c r="G188" s="237"/>
      <c r="H188" s="240">
        <v>50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130</v>
      </c>
      <c r="AU188" s="246" t="s">
        <v>85</v>
      </c>
      <c r="AV188" s="14" t="s">
        <v>85</v>
      </c>
      <c r="AW188" s="14" t="s">
        <v>37</v>
      </c>
      <c r="AX188" s="14" t="s">
        <v>75</v>
      </c>
      <c r="AY188" s="246" t="s">
        <v>119</v>
      </c>
    </row>
    <row r="189" s="16" customFormat="1">
      <c r="A189" s="16"/>
      <c r="B189" s="258"/>
      <c r="C189" s="259"/>
      <c r="D189" s="227" t="s">
        <v>130</v>
      </c>
      <c r="E189" s="260" t="s">
        <v>19</v>
      </c>
      <c r="F189" s="261" t="s">
        <v>169</v>
      </c>
      <c r="G189" s="259"/>
      <c r="H189" s="262">
        <v>168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68" t="s">
        <v>130</v>
      </c>
      <c r="AU189" s="268" t="s">
        <v>85</v>
      </c>
      <c r="AV189" s="16" t="s">
        <v>126</v>
      </c>
      <c r="AW189" s="16" t="s">
        <v>37</v>
      </c>
      <c r="AX189" s="16" t="s">
        <v>83</v>
      </c>
      <c r="AY189" s="268" t="s">
        <v>119</v>
      </c>
    </row>
    <row r="190" s="2" customFormat="1" ht="16.5" customHeight="1">
      <c r="A190" s="41"/>
      <c r="B190" s="42"/>
      <c r="C190" s="269" t="s">
        <v>239</v>
      </c>
      <c r="D190" s="269" t="s">
        <v>222</v>
      </c>
      <c r="E190" s="270" t="s">
        <v>240</v>
      </c>
      <c r="F190" s="271" t="s">
        <v>241</v>
      </c>
      <c r="G190" s="272" t="s">
        <v>124</v>
      </c>
      <c r="H190" s="273">
        <v>120.36</v>
      </c>
      <c r="I190" s="274"/>
      <c r="J190" s="275">
        <f>ROUND(I190*H190,2)</f>
        <v>0</v>
      </c>
      <c r="K190" s="271" t="s">
        <v>125</v>
      </c>
      <c r="L190" s="276"/>
      <c r="M190" s="277" t="s">
        <v>19</v>
      </c>
      <c r="N190" s="278" t="s">
        <v>46</v>
      </c>
      <c r="O190" s="87"/>
      <c r="P190" s="216">
        <f>O190*H190</f>
        <v>0</v>
      </c>
      <c r="Q190" s="216">
        <v>0.17599999999999999</v>
      </c>
      <c r="R190" s="216">
        <f>Q190*H190</f>
        <v>21.18336</v>
      </c>
      <c r="S190" s="216">
        <v>0</v>
      </c>
      <c r="T190" s="21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8" t="s">
        <v>175</v>
      </c>
      <c r="AT190" s="218" t="s">
        <v>222</v>
      </c>
      <c r="AU190" s="218" t="s">
        <v>85</v>
      </c>
      <c r="AY190" s="20" t="s">
        <v>119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20" t="s">
        <v>83</v>
      </c>
      <c r="BK190" s="219">
        <f>ROUND(I190*H190,2)</f>
        <v>0</v>
      </c>
      <c r="BL190" s="20" t="s">
        <v>126</v>
      </c>
      <c r="BM190" s="218" t="s">
        <v>242</v>
      </c>
    </row>
    <row r="191" s="14" customFormat="1">
      <c r="A191" s="14"/>
      <c r="B191" s="236"/>
      <c r="C191" s="237"/>
      <c r="D191" s="227" t="s">
        <v>130</v>
      </c>
      <c r="E191" s="238" t="s">
        <v>19</v>
      </c>
      <c r="F191" s="239" t="s">
        <v>237</v>
      </c>
      <c r="G191" s="237"/>
      <c r="H191" s="240">
        <v>118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130</v>
      </c>
      <c r="AU191" s="246" t="s">
        <v>85</v>
      </c>
      <c r="AV191" s="14" t="s">
        <v>85</v>
      </c>
      <c r="AW191" s="14" t="s">
        <v>37</v>
      </c>
      <c r="AX191" s="14" t="s">
        <v>75</v>
      </c>
      <c r="AY191" s="246" t="s">
        <v>119</v>
      </c>
    </row>
    <row r="192" s="15" customFormat="1">
      <c r="A192" s="15"/>
      <c r="B192" s="247"/>
      <c r="C192" s="248"/>
      <c r="D192" s="227" t="s">
        <v>130</v>
      </c>
      <c r="E192" s="249" t="s">
        <v>19</v>
      </c>
      <c r="F192" s="250" t="s">
        <v>167</v>
      </c>
      <c r="G192" s="248"/>
      <c r="H192" s="251">
        <v>118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7" t="s">
        <v>130</v>
      </c>
      <c r="AU192" s="257" t="s">
        <v>85</v>
      </c>
      <c r="AV192" s="15" t="s">
        <v>139</v>
      </c>
      <c r="AW192" s="15" t="s">
        <v>37</v>
      </c>
      <c r="AX192" s="15" t="s">
        <v>75</v>
      </c>
      <c r="AY192" s="257" t="s">
        <v>119</v>
      </c>
    </row>
    <row r="193" s="14" customFormat="1">
      <c r="A193" s="14"/>
      <c r="B193" s="236"/>
      <c r="C193" s="237"/>
      <c r="D193" s="227" t="s">
        <v>130</v>
      </c>
      <c r="E193" s="238" t="s">
        <v>19</v>
      </c>
      <c r="F193" s="239" t="s">
        <v>243</v>
      </c>
      <c r="G193" s="237"/>
      <c r="H193" s="240">
        <v>120.36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130</v>
      </c>
      <c r="AU193" s="246" t="s">
        <v>85</v>
      </c>
      <c r="AV193" s="14" t="s">
        <v>85</v>
      </c>
      <c r="AW193" s="14" t="s">
        <v>37</v>
      </c>
      <c r="AX193" s="14" t="s">
        <v>83</v>
      </c>
      <c r="AY193" s="246" t="s">
        <v>119</v>
      </c>
    </row>
    <row r="194" s="2" customFormat="1" ht="16.5" customHeight="1">
      <c r="A194" s="41"/>
      <c r="B194" s="42"/>
      <c r="C194" s="269" t="s">
        <v>244</v>
      </c>
      <c r="D194" s="269" t="s">
        <v>222</v>
      </c>
      <c r="E194" s="270" t="s">
        <v>245</v>
      </c>
      <c r="F194" s="271" t="s">
        <v>246</v>
      </c>
      <c r="G194" s="272" t="s">
        <v>124</v>
      </c>
      <c r="H194" s="273">
        <v>51</v>
      </c>
      <c r="I194" s="274"/>
      <c r="J194" s="275">
        <f>ROUND(I194*H194,2)</f>
        <v>0</v>
      </c>
      <c r="K194" s="271" t="s">
        <v>125</v>
      </c>
      <c r="L194" s="276"/>
      <c r="M194" s="277" t="s">
        <v>19</v>
      </c>
      <c r="N194" s="278" t="s">
        <v>46</v>
      </c>
      <c r="O194" s="87"/>
      <c r="P194" s="216">
        <f>O194*H194</f>
        <v>0</v>
      </c>
      <c r="Q194" s="216">
        <v>0.17499999999999999</v>
      </c>
      <c r="R194" s="216">
        <f>Q194*H194</f>
        <v>8.9249999999999989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175</v>
      </c>
      <c r="AT194" s="218" t="s">
        <v>222</v>
      </c>
      <c r="AU194" s="218" t="s">
        <v>85</v>
      </c>
      <c r="AY194" s="20" t="s">
        <v>119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83</v>
      </c>
      <c r="BK194" s="219">
        <f>ROUND(I194*H194,2)</f>
        <v>0</v>
      </c>
      <c r="BL194" s="20" t="s">
        <v>126</v>
      </c>
      <c r="BM194" s="218" t="s">
        <v>247</v>
      </c>
    </row>
    <row r="195" s="13" customFormat="1">
      <c r="A195" s="13"/>
      <c r="B195" s="225"/>
      <c r="C195" s="226"/>
      <c r="D195" s="227" t="s">
        <v>130</v>
      </c>
      <c r="E195" s="228" t="s">
        <v>19</v>
      </c>
      <c r="F195" s="229" t="s">
        <v>204</v>
      </c>
      <c r="G195" s="226"/>
      <c r="H195" s="228" t="s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130</v>
      </c>
      <c r="AU195" s="235" t="s">
        <v>85</v>
      </c>
      <c r="AV195" s="13" t="s">
        <v>83</v>
      </c>
      <c r="AW195" s="13" t="s">
        <v>37</v>
      </c>
      <c r="AX195" s="13" t="s">
        <v>75</v>
      </c>
      <c r="AY195" s="235" t="s">
        <v>119</v>
      </c>
    </row>
    <row r="196" s="14" customFormat="1">
      <c r="A196" s="14"/>
      <c r="B196" s="236"/>
      <c r="C196" s="237"/>
      <c r="D196" s="227" t="s">
        <v>130</v>
      </c>
      <c r="E196" s="238" t="s">
        <v>19</v>
      </c>
      <c r="F196" s="239" t="s">
        <v>238</v>
      </c>
      <c r="G196" s="237"/>
      <c r="H196" s="240">
        <v>50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130</v>
      </c>
      <c r="AU196" s="246" t="s">
        <v>85</v>
      </c>
      <c r="AV196" s="14" t="s">
        <v>85</v>
      </c>
      <c r="AW196" s="14" t="s">
        <v>37</v>
      </c>
      <c r="AX196" s="14" t="s">
        <v>75</v>
      </c>
      <c r="AY196" s="246" t="s">
        <v>119</v>
      </c>
    </row>
    <row r="197" s="15" customFormat="1">
      <c r="A197" s="15"/>
      <c r="B197" s="247"/>
      <c r="C197" s="248"/>
      <c r="D197" s="227" t="s">
        <v>130</v>
      </c>
      <c r="E197" s="249" t="s">
        <v>19</v>
      </c>
      <c r="F197" s="250" t="s">
        <v>167</v>
      </c>
      <c r="G197" s="248"/>
      <c r="H197" s="251">
        <v>50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7" t="s">
        <v>130</v>
      </c>
      <c r="AU197" s="257" t="s">
        <v>85</v>
      </c>
      <c r="AV197" s="15" t="s">
        <v>139</v>
      </c>
      <c r="AW197" s="15" t="s">
        <v>37</v>
      </c>
      <c r="AX197" s="15" t="s">
        <v>75</v>
      </c>
      <c r="AY197" s="257" t="s">
        <v>119</v>
      </c>
    </row>
    <row r="198" s="14" customFormat="1">
      <c r="A198" s="14"/>
      <c r="B198" s="236"/>
      <c r="C198" s="237"/>
      <c r="D198" s="227" t="s">
        <v>130</v>
      </c>
      <c r="E198" s="238" t="s">
        <v>19</v>
      </c>
      <c r="F198" s="239" t="s">
        <v>248</v>
      </c>
      <c r="G198" s="237"/>
      <c r="H198" s="240">
        <v>51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130</v>
      </c>
      <c r="AU198" s="246" t="s">
        <v>85</v>
      </c>
      <c r="AV198" s="14" t="s">
        <v>85</v>
      </c>
      <c r="AW198" s="14" t="s">
        <v>37</v>
      </c>
      <c r="AX198" s="14" t="s">
        <v>83</v>
      </c>
      <c r="AY198" s="246" t="s">
        <v>119</v>
      </c>
    </row>
    <row r="199" s="12" customFormat="1" ht="22.8" customHeight="1">
      <c r="A199" s="12"/>
      <c r="B199" s="191"/>
      <c r="C199" s="192"/>
      <c r="D199" s="193" t="s">
        <v>74</v>
      </c>
      <c r="E199" s="205" t="s">
        <v>184</v>
      </c>
      <c r="F199" s="205" t="s">
        <v>249</v>
      </c>
      <c r="G199" s="192"/>
      <c r="H199" s="192"/>
      <c r="I199" s="195"/>
      <c r="J199" s="206">
        <f>BK199</f>
        <v>0</v>
      </c>
      <c r="K199" s="192"/>
      <c r="L199" s="197"/>
      <c r="M199" s="198"/>
      <c r="N199" s="199"/>
      <c r="O199" s="199"/>
      <c r="P199" s="200">
        <f>SUM(P200:P238)</f>
        <v>0</v>
      </c>
      <c r="Q199" s="199"/>
      <c r="R199" s="200">
        <f>SUM(R200:R238)</f>
        <v>130.24565374</v>
      </c>
      <c r="S199" s="199"/>
      <c r="T199" s="201">
        <f>SUM(T200:T238)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2" t="s">
        <v>83</v>
      </c>
      <c r="AT199" s="203" t="s">
        <v>74</v>
      </c>
      <c r="AU199" s="203" t="s">
        <v>83</v>
      </c>
      <c r="AY199" s="202" t="s">
        <v>119</v>
      </c>
      <c r="BK199" s="204">
        <f>SUM(BK200:BK238)</f>
        <v>0</v>
      </c>
    </row>
    <row r="200" s="2" customFormat="1" ht="37.8" customHeight="1">
      <c r="A200" s="41"/>
      <c r="B200" s="42"/>
      <c r="C200" s="207" t="s">
        <v>250</v>
      </c>
      <c r="D200" s="207" t="s">
        <v>121</v>
      </c>
      <c r="E200" s="208" t="s">
        <v>251</v>
      </c>
      <c r="F200" s="209" t="s">
        <v>252</v>
      </c>
      <c r="G200" s="210" t="s">
        <v>147</v>
      </c>
      <c r="H200" s="211">
        <v>582</v>
      </c>
      <c r="I200" s="212"/>
      <c r="J200" s="213">
        <f>ROUND(I200*H200,2)</f>
        <v>0</v>
      </c>
      <c r="K200" s="209" t="s">
        <v>125</v>
      </c>
      <c r="L200" s="47"/>
      <c r="M200" s="214" t="s">
        <v>19</v>
      </c>
      <c r="N200" s="215" t="s">
        <v>46</v>
      </c>
      <c r="O200" s="87"/>
      <c r="P200" s="216">
        <f>O200*H200</f>
        <v>0</v>
      </c>
      <c r="Q200" s="216">
        <v>0.089775999999999995</v>
      </c>
      <c r="R200" s="216">
        <f>Q200*H200</f>
        <v>52.249631999999998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126</v>
      </c>
      <c r="AT200" s="218" t="s">
        <v>121</v>
      </c>
      <c r="AU200" s="218" t="s">
        <v>85</v>
      </c>
      <c r="AY200" s="20" t="s">
        <v>119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83</v>
      </c>
      <c r="BK200" s="219">
        <f>ROUND(I200*H200,2)</f>
        <v>0</v>
      </c>
      <c r="BL200" s="20" t="s">
        <v>126</v>
      </c>
      <c r="BM200" s="218" t="s">
        <v>253</v>
      </c>
    </row>
    <row r="201" s="2" customFormat="1">
      <c r="A201" s="41"/>
      <c r="B201" s="42"/>
      <c r="C201" s="43"/>
      <c r="D201" s="220" t="s">
        <v>128</v>
      </c>
      <c r="E201" s="43"/>
      <c r="F201" s="221" t="s">
        <v>254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128</v>
      </c>
      <c r="AU201" s="20" t="s">
        <v>85</v>
      </c>
    </row>
    <row r="202" s="13" customFormat="1">
      <c r="A202" s="13"/>
      <c r="B202" s="225"/>
      <c r="C202" s="226"/>
      <c r="D202" s="227" t="s">
        <v>130</v>
      </c>
      <c r="E202" s="228" t="s">
        <v>19</v>
      </c>
      <c r="F202" s="229" t="s">
        <v>156</v>
      </c>
      <c r="G202" s="226"/>
      <c r="H202" s="228" t="s">
        <v>19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130</v>
      </c>
      <c r="AU202" s="235" t="s">
        <v>85</v>
      </c>
      <c r="AV202" s="13" t="s">
        <v>83</v>
      </c>
      <c r="AW202" s="13" t="s">
        <v>37</v>
      </c>
      <c r="AX202" s="13" t="s">
        <v>75</v>
      </c>
      <c r="AY202" s="235" t="s">
        <v>119</v>
      </c>
    </row>
    <row r="203" s="13" customFormat="1">
      <c r="A203" s="13"/>
      <c r="B203" s="225"/>
      <c r="C203" s="226"/>
      <c r="D203" s="227" t="s">
        <v>130</v>
      </c>
      <c r="E203" s="228" t="s">
        <v>19</v>
      </c>
      <c r="F203" s="229" t="s">
        <v>255</v>
      </c>
      <c r="G203" s="226"/>
      <c r="H203" s="228" t="s">
        <v>19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130</v>
      </c>
      <c r="AU203" s="235" t="s">
        <v>85</v>
      </c>
      <c r="AV203" s="13" t="s">
        <v>83</v>
      </c>
      <c r="AW203" s="13" t="s">
        <v>37</v>
      </c>
      <c r="AX203" s="13" t="s">
        <v>75</v>
      </c>
      <c r="AY203" s="235" t="s">
        <v>119</v>
      </c>
    </row>
    <row r="204" s="14" customFormat="1">
      <c r="A204" s="14"/>
      <c r="B204" s="236"/>
      <c r="C204" s="237"/>
      <c r="D204" s="227" t="s">
        <v>130</v>
      </c>
      <c r="E204" s="238" t="s">
        <v>19</v>
      </c>
      <c r="F204" s="239" t="s">
        <v>157</v>
      </c>
      <c r="G204" s="237"/>
      <c r="H204" s="240">
        <v>582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130</v>
      </c>
      <c r="AU204" s="246" t="s">
        <v>85</v>
      </c>
      <c r="AV204" s="14" t="s">
        <v>85</v>
      </c>
      <c r="AW204" s="14" t="s">
        <v>37</v>
      </c>
      <c r="AX204" s="14" t="s">
        <v>75</v>
      </c>
      <c r="AY204" s="246" t="s">
        <v>119</v>
      </c>
    </row>
    <row r="205" s="16" customFormat="1">
      <c r="A205" s="16"/>
      <c r="B205" s="258"/>
      <c r="C205" s="259"/>
      <c r="D205" s="227" t="s">
        <v>130</v>
      </c>
      <c r="E205" s="260" t="s">
        <v>19</v>
      </c>
      <c r="F205" s="261" t="s">
        <v>169</v>
      </c>
      <c r="G205" s="259"/>
      <c r="H205" s="262">
        <v>582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68" t="s">
        <v>130</v>
      </c>
      <c r="AU205" s="268" t="s">
        <v>85</v>
      </c>
      <c r="AV205" s="16" t="s">
        <v>126</v>
      </c>
      <c r="AW205" s="16" t="s">
        <v>37</v>
      </c>
      <c r="AX205" s="16" t="s">
        <v>83</v>
      </c>
      <c r="AY205" s="268" t="s">
        <v>119</v>
      </c>
    </row>
    <row r="206" s="2" customFormat="1" ht="24.15" customHeight="1">
      <c r="A206" s="41"/>
      <c r="B206" s="42"/>
      <c r="C206" s="207" t="s">
        <v>256</v>
      </c>
      <c r="D206" s="207" t="s">
        <v>121</v>
      </c>
      <c r="E206" s="208" t="s">
        <v>257</v>
      </c>
      <c r="F206" s="209" t="s">
        <v>258</v>
      </c>
      <c r="G206" s="210" t="s">
        <v>147</v>
      </c>
      <c r="H206" s="211">
        <v>274</v>
      </c>
      <c r="I206" s="212"/>
      <c r="J206" s="213">
        <f>ROUND(I206*H206,2)</f>
        <v>0</v>
      </c>
      <c r="K206" s="209" t="s">
        <v>125</v>
      </c>
      <c r="L206" s="47"/>
      <c r="M206" s="214" t="s">
        <v>19</v>
      </c>
      <c r="N206" s="215" t="s">
        <v>46</v>
      </c>
      <c r="O206" s="87"/>
      <c r="P206" s="216">
        <f>O206*H206</f>
        <v>0</v>
      </c>
      <c r="Q206" s="216">
        <v>0.16850351999999999</v>
      </c>
      <c r="R206" s="216">
        <f>Q206*H206</f>
        <v>46.169964479999997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126</v>
      </c>
      <c r="AT206" s="218" t="s">
        <v>121</v>
      </c>
      <c r="AU206" s="218" t="s">
        <v>85</v>
      </c>
      <c r="AY206" s="20" t="s">
        <v>119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83</v>
      </c>
      <c r="BK206" s="219">
        <f>ROUND(I206*H206,2)</f>
        <v>0</v>
      </c>
      <c r="BL206" s="20" t="s">
        <v>126</v>
      </c>
      <c r="BM206" s="218" t="s">
        <v>259</v>
      </c>
    </row>
    <row r="207" s="2" customFormat="1">
      <c r="A207" s="41"/>
      <c r="B207" s="42"/>
      <c r="C207" s="43"/>
      <c r="D207" s="220" t="s">
        <v>128</v>
      </c>
      <c r="E207" s="43"/>
      <c r="F207" s="221" t="s">
        <v>260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128</v>
      </c>
      <c r="AU207" s="20" t="s">
        <v>85</v>
      </c>
    </row>
    <row r="208" s="13" customFormat="1">
      <c r="A208" s="13"/>
      <c r="B208" s="225"/>
      <c r="C208" s="226"/>
      <c r="D208" s="227" t="s">
        <v>130</v>
      </c>
      <c r="E208" s="228" t="s">
        <v>19</v>
      </c>
      <c r="F208" s="229" t="s">
        <v>204</v>
      </c>
      <c r="G208" s="226"/>
      <c r="H208" s="228" t="s">
        <v>19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130</v>
      </c>
      <c r="AU208" s="235" t="s">
        <v>85</v>
      </c>
      <c r="AV208" s="13" t="s">
        <v>83</v>
      </c>
      <c r="AW208" s="13" t="s">
        <v>37</v>
      </c>
      <c r="AX208" s="13" t="s">
        <v>75</v>
      </c>
      <c r="AY208" s="235" t="s">
        <v>119</v>
      </c>
    </row>
    <row r="209" s="14" customFormat="1">
      <c r="A209" s="14"/>
      <c r="B209" s="236"/>
      <c r="C209" s="237"/>
      <c r="D209" s="227" t="s">
        <v>130</v>
      </c>
      <c r="E209" s="238" t="s">
        <v>19</v>
      </c>
      <c r="F209" s="239" t="s">
        <v>261</v>
      </c>
      <c r="G209" s="237"/>
      <c r="H209" s="240">
        <v>140.5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130</v>
      </c>
      <c r="AU209" s="246" t="s">
        <v>85</v>
      </c>
      <c r="AV209" s="14" t="s">
        <v>85</v>
      </c>
      <c r="AW209" s="14" t="s">
        <v>37</v>
      </c>
      <c r="AX209" s="14" t="s">
        <v>75</v>
      </c>
      <c r="AY209" s="246" t="s">
        <v>119</v>
      </c>
    </row>
    <row r="210" s="14" customFormat="1">
      <c r="A210" s="14"/>
      <c r="B210" s="236"/>
      <c r="C210" s="237"/>
      <c r="D210" s="227" t="s">
        <v>130</v>
      </c>
      <c r="E210" s="238" t="s">
        <v>19</v>
      </c>
      <c r="F210" s="239" t="s">
        <v>262</v>
      </c>
      <c r="G210" s="237"/>
      <c r="H210" s="240">
        <v>97.5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130</v>
      </c>
      <c r="AU210" s="246" t="s">
        <v>85</v>
      </c>
      <c r="AV210" s="14" t="s">
        <v>85</v>
      </c>
      <c r="AW210" s="14" t="s">
        <v>37</v>
      </c>
      <c r="AX210" s="14" t="s">
        <v>75</v>
      </c>
      <c r="AY210" s="246" t="s">
        <v>119</v>
      </c>
    </row>
    <row r="211" s="14" customFormat="1">
      <c r="A211" s="14"/>
      <c r="B211" s="236"/>
      <c r="C211" s="237"/>
      <c r="D211" s="227" t="s">
        <v>130</v>
      </c>
      <c r="E211" s="238" t="s">
        <v>19</v>
      </c>
      <c r="F211" s="239" t="s">
        <v>263</v>
      </c>
      <c r="G211" s="237"/>
      <c r="H211" s="240">
        <v>36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130</v>
      </c>
      <c r="AU211" s="246" t="s">
        <v>85</v>
      </c>
      <c r="AV211" s="14" t="s">
        <v>85</v>
      </c>
      <c r="AW211" s="14" t="s">
        <v>37</v>
      </c>
      <c r="AX211" s="14" t="s">
        <v>75</v>
      </c>
      <c r="AY211" s="246" t="s">
        <v>119</v>
      </c>
    </row>
    <row r="212" s="16" customFormat="1">
      <c r="A212" s="16"/>
      <c r="B212" s="258"/>
      <c r="C212" s="259"/>
      <c r="D212" s="227" t="s">
        <v>130</v>
      </c>
      <c r="E212" s="260" t="s">
        <v>19</v>
      </c>
      <c r="F212" s="261" t="s">
        <v>169</v>
      </c>
      <c r="G212" s="259"/>
      <c r="H212" s="262">
        <v>274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68" t="s">
        <v>130</v>
      </c>
      <c r="AU212" s="268" t="s">
        <v>85</v>
      </c>
      <c r="AV212" s="16" t="s">
        <v>126</v>
      </c>
      <c r="AW212" s="16" t="s">
        <v>37</v>
      </c>
      <c r="AX212" s="16" t="s">
        <v>83</v>
      </c>
      <c r="AY212" s="268" t="s">
        <v>119</v>
      </c>
    </row>
    <row r="213" s="2" customFormat="1" ht="16.5" customHeight="1">
      <c r="A213" s="41"/>
      <c r="B213" s="42"/>
      <c r="C213" s="269" t="s">
        <v>7</v>
      </c>
      <c r="D213" s="269" t="s">
        <v>222</v>
      </c>
      <c r="E213" s="270" t="s">
        <v>264</v>
      </c>
      <c r="F213" s="271" t="s">
        <v>265</v>
      </c>
      <c r="G213" s="272" t="s">
        <v>147</v>
      </c>
      <c r="H213" s="273">
        <v>143.31</v>
      </c>
      <c r="I213" s="274"/>
      <c r="J213" s="275">
        <f>ROUND(I213*H213,2)</f>
        <v>0</v>
      </c>
      <c r="K213" s="271" t="s">
        <v>125</v>
      </c>
      <c r="L213" s="276"/>
      <c r="M213" s="277" t="s">
        <v>19</v>
      </c>
      <c r="N213" s="278" t="s">
        <v>46</v>
      </c>
      <c r="O213" s="87"/>
      <c r="P213" s="216">
        <f>O213*H213</f>
        <v>0</v>
      </c>
      <c r="Q213" s="216">
        <v>0.080000000000000002</v>
      </c>
      <c r="R213" s="216">
        <f>Q213*H213</f>
        <v>11.4648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175</v>
      </c>
      <c r="AT213" s="218" t="s">
        <v>222</v>
      </c>
      <c r="AU213" s="218" t="s">
        <v>85</v>
      </c>
      <c r="AY213" s="20" t="s">
        <v>119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83</v>
      </c>
      <c r="BK213" s="219">
        <f>ROUND(I213*H213,2)</f>
        <v>0</v>
      </c>
      <c r="BL213" s="20" t="s">
        <v>126</v>
      </c>
      <c r="BM213" s="218" t="s">
        <v>266</v>
      </c>
    </row>
    <row r="214" s="13" customFormat="1">
      <c r="A214" s="13"/>
      <c r="B214" s="225"/>
      <c r="C214" s="226"/>
      <c r="D214" s="227" t="s">
        <v>130</v>
      </c>
      <c r="E214" s="228" t="s">
        <v>19</v>
      </c>
      <c r="F214" s="229" t="s">
        <v>204</v>
      </c>
      <c r="G214" s="226"/>
      <c r="H214" s="228" t="s">
        <v>19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130</v>
      </c>
      <c r="AU214" s="235" t="s">
        <v>85</v>
      </c>
      <c r="AV214" s="13" t="s">
        <v>83</v>
      </c>
      <c r="AW214" s="13" t="s">
        <v>37</v>
      </c>
      <c r="AX214" s="13" t="s">
        <v>75</v>
      </c>
      <c r="AY214" s="235" t="s">
        <v>119</v>
      </c>
    </row>
    <row r="215" s="14" customFormat="1">
      <c r="A215" s="14"/>
      <c r="B215" s="236"/>
      <c r="C215" s="237"/>
      <c r="D215" s="227" t="s">
        <v>130</v>
      </c>
      <c r="E215" s="238" t="s">
        <v>19</v>
      </c>
      <c r="F215" s="239" t="s">
        <v>267</v>
      </c>
      <c r="G215" s="237"/>
      <c r="H215" s="240">
        <v>140.5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130</v>
      </c>
      <c r="AU215" s="246" t="s">
        <v>85</v>
      </c>
      <c r="AV215" s="14" t="s">
        <v>85</v>
      </c>
      <c r="AW215" s="14" t="s">
        <v>37</v>
      </c>
      <c r="AX215" s="14" t="s">
        <v>75</v>
      </c>
      <c r="AY215" s="246" t="s">
        <v>119</v>
      </c>
    </row>
    <row r="216" s="15" customFormat="1">
      <c r="A216" s="15"/>
      <c r="B216" s="247"/>
      <c r="C216" s="248"/>
      <c r="D216" s="227" t="s">
        <v>130</v>
      </c>
      <c r="E216" s="249" t="s">
        <v>19</v>
      </c>
      <c r="F216" s="250" t="s">
        <v>167</v>
      </c>
      <c r="G216" s="248"/>
      <c r="H216" s="251">
        <v>140.5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7" t="s">
        <v>130</v>
      </c>
      <c r="AU216" s="257" t="s">
        <v>85</v>
      </c>
      <c r="AV216" s="15" t="s">
        <v>139</v>
      </c>
      <c r="AW216" s="15" t="s">
        <v>37</v>
      </c>
      <c r="AX216" s="15" t="s">
        <v>75</v>
      </c>
      <c r="AY216" s="257" t="s">
        <v>119</v>
      </c>
    </row>
    <row r="217" s="14" customFormat="1">
      <c r="A217" s="14"/>
      <c r="B217" s="236"/>
      <c r="C217" s="237"/>
      <c r="D217" s="227" t="s">
        <v>130</v>
      </c>
      <c r="E217" s="238" t="s">
        <v>19</v>
      </c>
      <c r="F217" s="239" t="s">
        <v>268</v>
      </c>
      <c r="G217" s="237"/>
      <c r="H217" s="240">
        <v>143.31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130</v>
      </c>
      <c r="AU217" s="246" t="s">
        <v>85</v>
      </c>
      <c r="AV217" s="14" t="s">
        <v>85</v>
      </c>
      <c r="AW217" s="14" t="s">
        <v>37</v>
      </c>
      <c r="AX217" s="14" t="s">
        <v>83</v>
      </c>
      <c r="AY217" s="246" t="s">
        <v>119</v>
      </c>
    </row>
    <row r="218" s="2" customFormat="1" ht="16.5" customHeight="1">
      <c r="A218" s="41"/>
      <c r="B218" s="42"/>
      <c r="C218" s="269" t="s">
        <v>269</v>
      </c>
      <c r="D218" s="269" t="s">
        <v>222</v>
      </c>
      <c r="E218" s="270" t="s">
        <v>270</v>
      </c>
      <c r="F218" s="271" t="s">
        <v>271</v>
      </c>
      <c r="G218" s="272" t="s">
        <v>147</v>
      </c>
      <c r="H218" s="273">
        <v>99.450000000000003</v>
      </c>
      <c r="I218" s="274"/>
      <c r="J218" s="275">
        <f>ROUND(I218*H218,2)</f>
        <v>0</v>
      </c>
      <c r="K218" s="271" t="s">
        <v>125</v>
      </c>
      <c r="L218" s="276"/>
      <c r="M218" s="277" t="s">
        <v>19</v>
      </c>
      <c r="N218" s="278" t="s">
        <v>46</v>
      </c>
      <c r="O218" s="87"/>
      <c r="P218" s="216">
        <f>O218*H218</f>
        <v>0</v>
      </c>
      <c r="Q218" s="216">
        <v>0.048300000000000003</v>
      </c>
      <c r="R218" s="216">
        <f>Q218*H218</f>
        <v>4.8034350000000003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175</v>
      </c>
      <c r="AT218" s="218" t="s">
        <v>222</v>
      </c>
      <c r="AU218" s="218" t="s">
        <v>85</v>
      </c>
      <c r="AY218" s="20" t="s">
        <v>119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83</v>
      </c>
      <c r="BK218" s="219">
        <f>ROUND(I218*H218,2)</f>
        <v>0</v>
      </c>
      <c r="BL218" s="20" t="s">
        <v>126</v>
      </c>
      <c r="BM218" s="218" t="s">
        <v>272</v>
      </c>
    </row>
    <row r="219" s="13" customFormat="1">
      <c r="A219" s="13"/>
      <c r="B219" s="225"/>
      <c r="C219" s="226"/>
      <c r="D219" s="227" t="s">
        <v>130</v>
      </c>
      <c r="E219" s="228" t="s">
        <v>19</v>
      </c>
      <c r="F219" s="229" t="s">
        <v>204</v>
      </c>
      <c r="G219" s="226"/>
      <c r="H219" s="228" t="s">
        <v>19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130</v>
      </c>
      <c r="AU219" s="235" t="s">
        <v>85</v>
      </c>
      <c r="AV219" s="13" t="s">
        <v>83</v>
      </c>
      <c r="AW219" s="13" t="s">
        <v>37</v>
      </c>
      <c r="AX219" s="13" t="s">
        <v>75</v>
      </c>
      <c r="AY219" s="235" t="s">
        <v>119</v>
      </c>
    </row>
    <row r="220" s="14" customFormat="1">
      <c r="A220" s="14"/>
      <c r="B220" s="236"/>
      <c r="C220" s="237"/>
      <c r="D220" s="227" t="s">
        <v>130</v>
      </c>
      <c r="E220" s="238" t="s">
        <v>19</v>
      </c>
      <c r="F220" s="239" t="s">
        <v>273</v>
      </c>
      <c r="G220" s="237"/>
      <c r="H220" s="240">
        <v>97.5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130</v>
      </c>
      <c r="AU220" s="246" t="s">
        <v>85</v>
      </c>
      <c r="AV220" s="14" t="s">
        <v>85</v>
      </c>
      <c r="AW220" s="14" t="s">
        <v>37</v>
      </c>
      <c r="AX220" s="14" t="s">
        <v>75</v>
      </c>
      <c r="AY220" s="246" t="s">
        <v>119</v>
      </c>
    </row>
    <row r="221" s="15" customFormat="1">
      <c r="A221" s="15"/>
      <c r="B221" s="247"/>
      <c r="C221" s="248"/>
      <c r="D221" s="227" t="s">
        <v>130</v>
      </c>
      <c r="E221" s="249" t="s">
        <v>19</v>
      </c>
      <c r="F221" s="250" t="s">
        <v>167</v>
      </c>
      <c r="G221" s="248"/>
      <c r="H221" s="251">
        <v>97.5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7" t="s">
        <v>130</v>
      </c>
      <c r="AU221" s="257" t="s">
        <v>85</v>
      </c>
      <c r="AV221" s="15" t="s">
        <v>139</v>
      </c>
      <c r="AW221" s="15" t="s">
        <v>37</v>
      </c>
      <c r="AX221" s="15" t="s">
        <v>75</v>
      </c>
      <c r="AY221" s="257" t="s">
        <v>119</v>
      </c>
    </row>
    <row r="222" s="14" customFormat="1">
      <c r="A222" s="14"/>
      <c r="B222" s="236"/>
      <c r="C222" s="237"/>
      <c r="D222" s="227" t="s">
        <v>130</v>
      </c>
      <c r="E222" s="238" t="s">
        <v>19</v>
      </c>
      <c r="F222" s="239" t="s">
        <v>274</v>
      </c>
      <c r="G222" s="237"/>
      <c r="H222" s="240">
        <v>99.450000000000003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130</v>
      </c>
      <c r="AU222" s="246" t="s">
        <v>85</v>
      </c>
      <c r="AV222" s="14" t="s">
        <v>85</v>
      </c>
      <c r="AW222" s="14" t="s">
        <v>37</v>
      </c>
      <c r="AX222" s="14" t="s">
        <v>83</v>
      </c>
      <c r="AY222" s="246" t="s">
        <v>119</v>
      </c>
    </row>
    <row r="223" s="2" customFormat="1" ht="16.5" customHeight="1">
      <c r="A223" s="41"/>
      <c r="B223" s="42"/>
      <c r="C223" s="269" t="s">
        <v>275</v>
      </c>
      <c r="D223" s="269" t="s">
        <v>222</v>
      </c>
      <c r="E223" s="270" t="s">
        <v>276</v>
      </c>
      <c r="F223" s="271" t="s">
        <v>277</v>
      </c>
      <c r="G223" s="272" t="s">
        <v>147</v>
      </c>
      <c r="H223" s="273">
        <v>36</v>
      </c>
      <c r="I223" s="274"/>
      <c r="J223" s="275">
        <f>ROUND(I223*H223,2)</f>
        <v>0</v>
      </c>
      <c r="K223" s="271" t="s">
        <v>125</v>
      </c>
      <c r="L223" s="276"/>
      <c r="M223" s="277" t="s">
        <v>19</v>
      </c>
      <c r="N223" s="278" t="s">
        <v>46</v>
      </c>
      <c r="O223" s="87"/>
      <c r="P223" s="216">
        <f>O223*H223</f>
        <v>0</v>
      </c>
      <c r="Q223" s="216">
        <v>0.065670000000000006</v>
      </c>
      <c r="R223" s="216">
        <f>Q223*H223</f>
        <v>2.3641200000000002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175</v>
      </c>
      <c r="AT223" s="218" t="s">
        <v>222</v>
      </c>
      <c r="AU223" s="218" t="s">
        <v>85</v>
      </c>
      <c r="AY223" s="20" t="s">
        <v>119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83</v>
      </c>
      <c r="BK223" s="219">
        <f>ROUND(I223*H223,2)</f>
        <v>0</v>
      </c>
      <c r="BL223" s="20" t="s">
        <v>126</v>
      </c>
      <c r="BM223" s="218" t="s">
        <v>278</v>
      </c>
    </row>
    <row r="224" s="13" customFormat="1">
      <c r="A224" s="13"/>
      <c r="B224" s="225"/>
      <c r="C224" s="226"/>
      <c r="D224" s="227" t="s">
        <v>130</v>
      </c>
      <c r="E224" s="228" t="s">
        <v>19</v>
      </c>
      <c r="F224" s="229" t="s">
        <v>204</v>
      </c>
      <c r="G224" s="226"/>
      <c r="H224" s="228" t="s">
        <v>19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130</v>
      </c>
      <c r="AU224" s="235" t="s">
        <v>85</v>
      </c>
      <c r="AV224" s="13" t="s">
        <v>83</v>
      </c>
      <c r="AW224" s="13" t="s">
        <v>37</v>
      </c>
      <c r="AX224" s="13" t="s">
        <v>75</v>
      </c>
      <c r="AY224" s="235" t="s">
        <v>119</v>
      </c>
    </row>
    <row r="225" s="14" customFormat="1">
      <c r="A225" s="14"/>
      <c r="B225" s="236"/>
      <c r="C225" s="237"/>
      <c r="D225" s="227" t="s">
        <v>130</v>
      </c>
      <c r="E225" s="238" t="s">
        <v>19</v>
      </c>
      <c r="F225" s="239" t="s">
        <v>279</v>
      </c>
      <c r="G225" s="237"/>
      <c r="H225" s="240">
        <v>36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130</v>
      </c>
      <c r="AU225" s="246" t="s">
        <v>85</v>
      </c>
      <c r="AV225" s="14" t="s">
        <v>85</v>
      </c>
      <c r="AW225" s="14" t="s">
        <v>37</v>
      </c>
      <c r="AX225" s="14" t="s">
        <v>83</v>
      </c>
      <c r="AY225" s="246" t="s">
        <v>119</v>
      </c>
    </row>
    <row r="226" s="2" customFormat="1" ht="24.15" customHeight="1">
      <c r="A226" s="41"/>
      <c r="B226" s="42"/>
      <c r="C226" s="207" t="s">
        <v>280</v>
      </c>
      <c r="D226" s="207" t="s">
        <v>121</v>
      </c>
      <c r="E226" s="208" t="s">
        <v>281</v>
      </c>
      <c r="F226" s="209" t="s">
        <v>282</v>
      </c>
      <c r="G226" s="210" t="s">
        <v>147</v>
      </c>
      <c r="H226" s="211">
        <v>11</v>
      </c>
      <c r="I226" s="212"/>
      <c r="J226" s="213">
        <f>ROUND(I226*H226,2)</f>
        <v>0</v>
      </c>
      <c r="K226" s="209" t="s">
        <v>125</v>
      </c>
      <c r="L226" s="47"/>
      <c r="M226" s="214" t="s">
        <v>19</v>
      </c>
      <c r="N226" s="215" t="s">
        <v>46</v>
      </c>
      <c r="O226" s="87"/>
      <c r="P226" s="216">
        <f>O226*H226</f>
        <v>0</v>
      </c>
      <c r="Q226" s="216">
        <v>0.14041960000000001</v>
      </c>
      <c r="R226" s="216">
        <f>Q226*H226</f>
        <v>1.5446156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126</v>
      </c>
      <c r="AT226" s="218" t="s">
        <v>121</v>
      </c>
      <c r="AU226" s="218" t="s">
        <v>85</v>
      </c>
      <c r="AY226" s="20" t="s">
        <v>119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83</v>
      </c>
      <c r="BK226" s="219">
        <f>ROUND(I226*H226,2)</f>
        <v>0</v>
      </c>
      <c r="BL226" s="20" t="s">
        <v>126</v>
      </c>
      <c r="BM226" s="218" t="s">
        <v>283</v>
      </c>
    </row>
    <row r="227" s="2" customFormat="1">
      <c r="A227" s="41"/>
      <c r="B227" s="42"/>
      <c r="C227" s="43"/>
      <c r="D227" s="220" t="s">
        <v>128</v>
      </c>
      <c r="E227" s="43"/>
      <c r="F227" s="221" t="s">
        <v>284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128</v>
      </c>
      <c r="AU227" s="20" t="s">
        <v>85</v>
      </c>
    </row>
    <row r="228" s="13" customFormat="1">
      <c r="A228" s="13"/>
      <c r="B228" s="225"/>
      <c r="C228" s="226"/>
      <c r="D228" s="227" t="s">
        <v>130</v>
      </c>
      <c r="E228" s="228" t="s">
        <v>19</v>
      </c>
      <c r="F228" s="229" t="s">
        <v>204</v>
      </c>
      <c r="G228" s="226"/>
      <c r="H228" s="228" t="s">
        <v>19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130</v>
      </c>
      <c r="AU228" s="235" t="s">
        <v>85</v>
      </c>
      <c r="AV228" s="13" t="s">
        <v>83</v>
      </c>
      <c r="AW228" s="13" t="s">
        <v>37</v>
      </c>
      <c r="AX228" s="13" t="s">
        <v>75</v>
      </c>
      <c r="AY228" s="235" t="s">
        <v>119</v>
      </c>
    </row>
    <row r="229" s="14" customFormat="1">
      <c r="A229" s="14"/>
      <c r="B229" s="236"/>
      <c r="C229" s="237"/>
      <c r="D229" s="227" t="s">
        <v>130</v>
      </c>
      <c r="E229" s="238" t="s">
        <v>19</v>
      </c>
      <c r="F229" s="239" t="s">
        <v>285</v>
      </c>
      <c r="G229" s="237"/>
      <c r="H229" s="240">
        <v>11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130</v>
      </c>
      <c r="AU229" s="246" t="s">
        <v>85</v>
      </c>
      <c r="AV229" s="14" t="s">
        <v>85</v>
      </c>
      <c r="AW229" s="14" t="s">
        <v>37</v>
      </c>
      <c r="AX229" s="14" t="s">
        <v>83</v>
      </c>
      <c r="AY229" s="246" t="s">
        <v>119</v>
      </c>
    </row>
    <row r="230" s="2" customFormat="1" ht="16.5" customHeight="1">
      <c r="A230" s="41"/>
      <c r="B230" s="42"/>
      <c r="C230" s="269" t="s">
        <v>286</v>
      </c>
      <c r="D230" s="269" t="s">
        <v>222</v>
      </c>
      <c r="E230" s="270" t="s">
        <v>287</v>
      </c>
      <c r="F230" s="271" t="s">
        <v>288</v>
      </c>
      <c r="G230" s="272" t="s">
        <v>147</v>
      </c>
      <c r="H230" s="273">
        <v>11.220000000000001</v>
      </c>
      <c r="I230" s="274"/>
      <c r="J230" s="275">
        <f>ROUND(I230*H230,2)</f>
        <v>0</v>
      </c>
      <c r="K230" s="271" t="s">
        <v>125</v>
      </c>
      <c r="L230" s="276"/>
      <c r="M230" s="277" t="s">
        <v>19</v>
      </c>
      <c r="N230" s="278" t="s">
        <v>46</v>
      </c>
      <c r="O230" s="87"/>
      <c r="P230" s="216">
        <f>O230*H230</f>
        <v>0</v>
      </c>
      <c r="Q230" s="216">
        <v>0.042999999999999997</v>
      </c>
      <c r="R230" s="216">
        <f>Q230*H230</f>
        <v>0.48246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175</v>
      </c>
      <c r="AT230" s="218" t="s">
        <v>222</v>
      </c>
      <c r="AU230" s="218" t="s">
        <v>85</v>
      </c>
      <c r="AY230" s="20" t="s">
        <v>119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83</v>
      </c>
      <c r="BK230" s="219">
        <f>ROUND(I230*H230,2)</f>
        <v>0</v>
      </c>
      <c r="BL230" s="20" t="s">
        <v>126</v>
      </c>
      <c r="BM230" s="218" t="s">
        <v>289</v>
      </c>
    </row>
    <row r="231" s="13" customFormat="1">
      <c r="A231" s="13"/>
      <c r="B231" s="225"/>
      <c r="C231" s="226"/>
      <c r="D231" s="227" t="s">
        <v>130</v>
      </c>
      <c r="E231" s="228" t="s">
        <v>19</v>
      </c>
      <c r="F231" s="229" t="s">
        <v>204</v>
      </c>
      <c r="G231" s="226"/>
      <c r="H231" s="228" t="s">
        <v>19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130</v>
      </c>
      <c r="AU231" s="235" t="s">
        <v>85</v>
      </c>
      <c r="AV231" s="13" t="s">
        <v>83</v>
      </c>
      <c r="AW231" s="13" t="s">
        <v>37</v>
      </c>
      <c r="AX231" s="13" t="s">
        <v>75</v>
      </c>
      <c r="AY231" s="235" t="s">
        <v>119</v>
      </c>
    </row>
    <row r="232" s="14" customFormat="1">
      <c r="A232" s="14"/>
      <c r="B232" s="236"/>
      <c r="C232" s="237"/>
      <c r="D232" s="227" t="s">
        <v>130</v>
      </c>
      <c r="E232" s="238" t="s">
        <v>19</v>
      </c>
      <c r="F232" s="239" t="s">
        <v>290</v>
      </c>
      <c r="G232" s="237"/>
      <c r="H232" s="240">
        <v>11.220000000000001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130</v>
      </c>
      <c r="AU232" s="246" t="s">
        <v>85</v>
      </c>
      <c r="AV232" s="14" t="s">
        <v>85</v>
      </c>
      <c r="AW232" s="14" t="s">
        <v>37</v>
      </c>
      <c r="AX232" s="14" t="s">
        <v>83</v>
      </c>
      <c r="AY232" s="246" t="s">
        <v>119</v>
      </c>
    </row>
    <row r="233" s="2" customFormat="1" ht="16.5" customHeight="1">
      <c r="A233" s="41"/>
      <c r="B233" s="42"/>
      <c r="C233" s="207" t="s">
        <v>291</v>
      </c>
      <c r="D233" s="207" t="s">
        <v>121</v>
      </c>
      <c r="E233" s="208" t="s">
        <v>292</v>
      </c>
      <c r="F233" s="209" t="s">
        <v>293</v>
      </c>
      <c r="G233" s="210" t="s">
        <v>161</v>
      </c>
      <c r="H233" s="211">
        <v>4.9489999999999998</v>
      </c>
      <c r="I233" s="212"/>
      <c r="J233" s="213">
        <f>ROUND(I233*H233,2)</f>
        <v>0</v>
      </c>
      <c r="K233" s="209" t="s">
        <v>125</v>
      </c>
      <c r="L233" s="47"/>
      <c r="M233" s="214" t="s">
        <v>19</v>
      </c>
      <c r="N233" s="215" t="s">
        <v>46</v>
      </c>
      <c r="O233" s="87"/>
      <c r="P233" s="216">
        <f>O233*H233</f>
        <v>0</v>
      </c>
      <c r="Q233" s="216">
        <v>2.2563399999999998</v>
      </c>
      <c r="R233" s="216">
        <f>Q233*H233</f>
        <v>11.166626659999999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126</v>
      </c>
      <c r="AT233" s="218" t="s">
        <v>121</v>
      </c>
      <c r="AU233" s="218" t="s">
        <v>85</v>
      </c>
      <c r="AY233" s="20" t="s">
        <v>119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83</v>
      </c>
      <c r="BK233" s="219">
        <f>ROUND(I233*H233,2)</f>
        <v>0</v>
      </c>
      <c r="BL233" s="20" t="s">
        <v>126</v>
      </c>
      <c r="BM233" s="218" t="s">
        <v>294</v>
      </c>
    </row>
    <row r="234" s="2" customFormat="1">
      <c r="A234" s="41"/>
      <c r="B234" s="42"/>
      <c r="C234" s="43"/>
      <c r="D234" s="220" t="s">
        <v>128</v>
      </c>
      <c r="E234" s="43"/>
      <c r="F234" s="221" t="s">
        <v>295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128</v>
      </c>
      <c r="AU234" s="20" t="s">
        <v>85</v>
      </c>
    </row>
    <row r="235" s="13" customFormat="1">
      <c r="A235" s="13"/>
      <c r="B235" s="225"/>
      <c r="C235" s="226"/>
      <c r="D235" s="227" t="s">
        <v>130</v>
      </c>
      <c r="E235" s="228" t="s">
        <v>19</v>
      </c>
      <c r="F235" s="229" t="s">
        <v>296</v>
      </c>
      <c r="G235" s="226"/>
      <c r="H235" s="228" t="s">
        <v>19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130</v>
      </c>
      <c r="AU235" s="235" t="s">
        <v>85</v>
      </c>
      <c r="AV235" s="13" t="s">
        <v>83</v>
      </c>
      <c r="AW235" s="13" t="s">
        <v>37</v>
      </c>
      <c r="AX235" s="13" t="s">
        <v>75</v>
      </c>
      <c r="AY235" s="235" t="s">
        <v>119</v>
      </c>
    </row>
    <row r="236" s="14" customFormat="1">
      <c r="A236" s="14"/>
      <c r="B236" s="236"/>
      <c r="C236" s="237"/>
      <c r="D236" s="227" t="s">
        <v>130</v>
      </c>
      <c r="E236" s="238" t="s">
        <v>19</v>
      </c>
      <c r="F236" s="239" t="s">
        <v>297</v>
      </c>
      <c r="G236" s="237"/>
      <c r="H236" s="240">
        <v>4.7949999999999999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130</v>
      </c>
      <c r="AU236" s="246" t="s">
        <v>85</v>
      </c>
      <c r="AV236" s="14" t="s">
        <v>85</v>
      </c>
      <c r="AW236" s="14" t="s">
        <v>37</v>
      </c>
      <c r="AX236" s="14" t="s">
        <v>75</v>
      </c>
      <c r="AY236" s="246" t="s">
        <v>119</v>
      </c>
    </row>
    <row r="237" s="14" customFormat="1">
      <c r="A237" s="14"/>
      <c r="B237" s="236"/>
      <c r="C237" s="237"/>
      <c r="D237" s="227" t="s">
        <v>130</v>
      </c>
      <c r="E237" s="238" t="s">
        <v>19</v>
      </c>
      <c r="F237" s="239" t="s">
        <v>298</v>
      </c>
      <c r="G237" s="237"/>
      <c r="H237" s="240">
        <v>0.154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130</v>
      </c>
      <c r="AU237" s="246" t="s">
        <v>85</v>
      </c>
      <c r="AV237" s="14" t="s">
        <v>85</v>
      </c>
      <c r="AW237" s="14" t="s">
        <v>37</v>
      </c>
      <c r="AX237" s="14" t="s">
        <v>75</v>
      </c>
      <c r="AY237" s="246" t="s">
        <v>119</v>
      </c>
    </row>
    <row r="238" s="16" customFormat="1">
      <c r="A238" s="16"/>
      <c r="B238" s="258"/>
      <c r="C238" s="259"/>
      <c r="D238" s="227" t="s">
        <v>130</v>
      </c>
      <c r="E238" s="260" t="s">
        <v>19</v>
      </c>
      <c r="F238" s="261" t="s">
        <v>169</v>
      </c>
      <c r="G238" s="259"/>
      <c r="H238" s="262">
        <v>4.9489999999999998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68" t="s">
        <v>130</v>
      </c>
      <c r="AU238" s="268" t="s">
        <v>85</v>
      </c>
      <c r="AV238" s="16" t="s">
        <v>126</v>
      </c>
      <c r="AW238" s="16" t="s">
        <v>37</v>
      </c>
      <c r="AX238" s="16" t="s">
        <v>83</v>
      </c>
      <c r="AY238" s="268" t="s">
        <v>119</v>
      </c>
    </row>
    <row r="239" s="12" customFormat="1" ht="22.8" customHeight="1">
      <c r="A239" s="12"/>
      <c r="B239" s="191"/>
      <c r="C239" s="192"/>
      <c r="D239" s="193" t="s">
        <v>74</v>
      </c>
      <c r="E239" s="205" t="s">
        <v>299</v>
      </c>
      <c r="F239" s="205" t="s">
        <v>300</v>
      </c>
      <c r="G239" s="192"/>
      <c r="H239" s="192"/>
      <c r="I239" s="195"/>
      <c r="J239" s="206">
        <f>BK239</f>
        <v>0</v>
      </c>
      <c r="K239" s="192"/>
      <c r="L239" s="197"/>
      <c r="M239" s="198"/>
      <c r="N239" s="199"/>
      <c r="O239" s="199"/>
      <c r="P239" s="200">
        <f>SUM(P240:P253)</f>
        <v>0</v>
      </c>
      <c r="Q239" s="199"/>
      <c r="R239" s="200">
        <f>SUM(R240:R253)</f>
        <v>0</v>
      </c>
      <c r="S239" s="199"/>
      <c r="T239" s="201">
        <f>SUM(T240:T253)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2" t="s">
        <v>83</v>
      </c>
      <c r="AT239" s="203" t="s">
        <v>74</v>
      </c>
      <c r="AU239" s="203" t="s">
        <v>83</v>
      </c>
      <c r="AY239" s="202" t="s">
        <v>119</v>
      </c>
      <c r="BK239" s="204">
        <f>SUM(BK240:BK253)</f>
        <v>0</v>
      </c>
    </row>
    <row r="240" s="2" customFormat="1" ht="24.15" customHeight="1">
      <c r="A240" s="41"/>
      <c r="B240" s="42"/>
      <c r="C240" s="207" t="s">
        <v>301</v>
      </c>
      <c r="D240" s="207" t="s">
        <v>121</v>
      </c>
      <c r="E240" s="208" t="s">
        <v>302</v>
      </c>
      <c r="F240" s="209" t="s">
        <v>303</v>
      </c>
      <c r="G240" s="210" t="s">
        <v>192</v>
      </c>
      <c r="H240" s="211">
        <v>189.20599999999999</v>
      </c>
      <c r="I240" s="212"/>
      <c r="J240" s="213">
        <f>ROUND(I240*H240,2)</f>
        <v>0</v>
      </c>
      <c r="K240" s="209" t="s">
        <v>125</v>
      </c>
      <c r="L240" s="47"/>
      <c r="M240" s="214" t="s">
        <v>19</v>
      </c>
      <c r="N240" s="215" t="s">
        <v>46</v>
      </c>
      <c r="O240" s="87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126</v>
      </c>
      <c r="AT240" s="218" t="s">
        <v>121</v>
      </c>
      <c r="AU240" s="218" t="s">
        <v>85</v>
      </c>
      <c r="AY240" s="20" t="s">
        <v>119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20" t="s">
        <v>83</v>
      </c>
      <c r="BK240" s="219">
        <f>ROUND(I240*H240,2)</f>
        <v>0</v>
      </c>
      <c r="BL240" s="20" t="s">
        <v>126</v>
      </c>
      <c r="BM240" s="218" t="s">
        <v>304</v>
      </c>
    </row>
    <row r="241" s="2" customFormat="1">
      <c r="A241" s="41"/>
      <c r="B241" s="42"/>
      <c r="C241" s="43"/>
      <c r="D241" s="220" t="s">
        <v>128</v>
      </c>
      <c r="E241" s="43"/>
      <c r="F241" s="221" t="s">
        <v>305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128</v>
      </c>
      <c r="AU241" s="20" t="s">
        <v>85</v>
      </c>
    </row>
    <row r="242" s="14" customFormat="1">
      <c r="A242" s="14"/>
      <c r="B242" s="236"/>
      <c r="C242" s="237"/>
      <c r="D242" s="227" t="s">
        <v>130</v>
      </c>
      <c r="E242" s="238" t="s">
        <v>19</v>
      </c>
      <c r="F242" s="239" t="s">
        <v>306</v>
      </c>
      <c r="G242" s="237"/>
      <c r="H242" s="240">
        <v>189.20599999999999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130</v>
      </c>
      <c r="AU242" s="246" t="s">
        <v>85</v>
      </c>
      <c r="AV242" s="14" t="s">
        <v>85</v>
      </c>
      <c r="AW242" s="14" t="s">
        <v>37</v>
      </c>
      <c r="AX242" s="14" t="s">
        <v>83</v>
      </c>
      <c r="AY242" s="246" t="s">
        <v>119</v>
      </c>
    </row>
    <row r="243" s="2" customFormat="1" ht="24.15" customHeight="1">
      <c r="A243" s="41"/>
      <c r="B243" s="42"/>
      <c r="C243" s="207" t="s">
        <v>307</v>
      </c>
      <c r="D243" s="207" t="s">
        <v>121</v>
      </c>
      <c r="E243" s="208" t="s">
        <v>308</v>
      </c>
      <c r="F243" s="209" t="s">
        <v>309</v>
      </c>
      <c r="G243" s="210" t="s">
        <v>192</v>
      </c>
      <c r="H243" s="211">
        <v>2459.6779999999999</v>
      </c>
      <c r="I243" s="212"/>
      <c r="J243" s="213">
        <f>ROUND(I243*H243,2)</f>
        <v>0</v>
      </c>
      <c r="K243" s="209" t="s">
        <v>125</v>
      </c>
      <c r="L243" s="47"/>
      <c r="M243" s="214" t="s">
        <v>19</v>
      </c>
      <c r="N243" s="215" t="s">
        <v>46</v>
      </c>
      <c r="O243" s="87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126</v>
      </c>
      <c r="AT243" s="218" t="s">
        <v>121</v>
      </c>
      <c r="AU243" s="218" t="s">
        <v>85</v>
      </c>
      <c r="AY243" s="20" t="s">
        <v>119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83</v>
      </c>
      <c r="BK243" s="219">
        <f>ROUND(I243*H243,2)</f>
        <v>0</v>
      </c>
      <c r="BL243" s="20" t="s">
        <v>126</v>
      </c>
      <c r="BM243" s="218" t="s">
        <v>310</v>
      </c>
    </row>
    <row r="244" s="2" customFormat="1">
      <c r="A244" s="41"/>
      <c r="B244" s="42"/>
      <c r="C244" s="43"/>
      <c r="D244" s="220" t="s">
        <v>128</v>
      </c>
      <c r="E244" s="43"/>
      <c r="F244" s="221" t="s">
        <v>311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128</v>
      </c>
      <c r="AU244" s="20" t="s">
        <v>85</v>
      </c>
    </row>
    <row r="245" s="13" customFormat="1">
      <c r="A245" s="13"/>
      <c r="B245" s="225"/>
      <c r="C245" s="226"/>
      <c r="D245" s="227" t="s">
        <v>130</v>
      </c>
      <c r="E245" s="228" t="s">
        <v>19</v>
      </c>
      <c r="F245" s="229" t="s">
        <v>312</v>
      </c>
      <c r="G245" s="226"/>
      <c r="H245" s="228" t="s">
        <v>19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130</v>
      </c>
      <c r="AU245" s="235" t="s">
        <v>85</v>
      </c>
      <c r="AV245" s="13" t="s">
        <v>83</v>
      </c>
      <c r="AW245" s="13" t="s">
        <v>37</v>
      </c>
      <c r="AX245" s="13" t="s">
        <v>75</v>
      </c>
      <c r="AY245" s="235" t="s">
        <v>119</v>
      </c>
    </row>
    <row r="246" s="14" customFormat="1">
      <c r="A246" s="14"/>
      <c r="B246" s="236"/>
      <c r="C246" s="237"/>
      <c r="D246" s="227" t="s">
        <v>130</v>
      </c>
      <c r="E246" s="238" t="s">
        <v>19</v>
      </c>
      <c r="F246" s="239" t="s">
        <v>313</v>
      </c>
      <c r="G246" s="237"/>
      <c r="H246" s="240">
        <v>2459.6779999999999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130</v>
      </c>
      <c r="AU246" s="246" t="s">
        <v>85</v>
      </c>
      <c r="AV246" s="14" t="s">
        <v>85</v>
      </c>
      <c r="AW246" s="14" t="s">
        <v>37</v>
      </c>
      <c r="AX246" s="14" t="s">
        <v>83</v>
      </c>
      <c r="AY246" s="246" t="s">
        <v>119</v>
      </c>
    </row>
    <row r="247" s="2" customFormat="1" ht="16.5" customHeight="1">
      <c r="A247" s="41"/>
      <c r="B247" s="42"/>
      <c r="C247" s="207" t="s">
        <v>314</v>
      </c>
      <c r="D247" s="207" t="s">
        <v>121</v>
      </c>
      <c r="E247" s="208" t="s">
        <v>315</v>
      </c>
      <c r="F247" s="209" t="s">
        <v>316</v>
      </c>
      <c r="G247" s="210" t="s">
        <v>192</v>
      </c>
      <c r="H247" s="211">
        <v>189.20599999999999</v>
      </c>
      <c r="I247" s="212"/>
      <c r="J247" s="213">
        <f>ROUND(I247*H247,2)</f>
        <v>0</v>
      </c>
      <c r="K247" s="209" t="s">
        <v>125</v>
      </c>
      <c r="L247" s="47"/>
      <c r="M247" s="214" t="s">
        <v>19</v>
      </c>
      <c r="N247" s="215" t="s">
        <v>46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126</v>
      </c>
      <c r="AT247" s="218" t="s">
        <v>121</v>
      </c>
      <c r="AU247" s="218" t="s">
        <v>85</v>
      </c>
      <c r="AY247" s="20" t="s">
        <v>119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20" t="s">
        <v>83</v>
      </c>
      <c r="BK247" s="219">
        <f>ROUND(I247*H247,2)</f>
        <v>0</v>
      </c>
      <c r="BL247" s="20" t="s">
        <v>126</v>
      </c>
      <c r="BM247" s="218" t="s">
        <v>317</v>
      </c>
    </row>
    <row r="248" s="2" customFormat="1">
      <c r="A248" s="41"/>
      <c r="B248" s="42"/>
      <c r="C248" s="43"/>
      <c r="D248" s="220" t="s">
        <v>128</v>
      </c>
      <c r="E248" s="43"/>
      <c r="F248" s="221" t="s">
        <v>318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128</v>
      </c>
      <c r="AU248" s="20" t="s">
        <v>85</v>
      </c>
    </row>
    <row r="249" s="14" customFormat="1">
      <c r="A249" s="14"/>
      <c r="B249" s="236"/>
      <c r="C249" s="237"/>
      <c r="D249" s="227" t="s">
        <v>130</v>
      </c>
      <c r="E249" s="238" t="s">
        <v>19</v>
      </c>
      <c r="F249" s="239" t="s">
        <v>306</v>
      </c>
      <c r="G249" s="237"/>
      <c r="H249" s="240">
        <v>189.20599999999999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130</v>
      </c>
      <c r="AU249" s="246" t="s">
        <v>85</v>
      </c>
      <c r="AV249" s="14" t="s">
        <v>85</v>
      </c>
      <c r="AW249" s="14" t="s">
        <v>37</v>
      </c>
      <c r="AX249" s="14" t="s">
        <v>75</v>
      </c>
      <c r="AY249" s="246" t="s">
        <v>119</v>
      </c>
    </row>
    <row r="250" s="16" customFormat="1">
      <c r="A250" s="16"/>
      <c r="B250" s="258"/>
      <c r="C250" s="259"/>
      <c r="D250" s="227" t="s">
        <v>130</v>
      </c>
      <c r="E250" s="260" t="s">
        <v>19</v>
      </c>
      <c r="F250" s="261" t="s">
        <v>169</v>
      </c>
      <c r="G250" s="259"/>
      <c r="H250" s="262">
        <v>189.20599999999999</v>
      </c>
      <c r="I250" s="263"/>
      <c r="J250" s="259"/>
      <c r="K250" s="259"/>
      <c r="L250" s="264"/>
      <c r="M250" s="265"/>
      <c r="N250" s="266"/>
      <c r="O250" s="266"/>
      <c r="P250" s="266"/>
      <c r="Q250" s="266"/>
      <c r="R250" s="266"/>
      <c r="S250" s="266"/>
      <c r="T250" s="267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68" t="s">
        <v>130</v>
      </c>
      <c r="AU250" s="268" t="s">
        <v>85</v>
      </c>
      <c r="AV250" s="16" t="s">
        <v>126</v>
      </c>
      <c r="AW250" s="16" t="s">
        <v>37</v>
      </c>
      <c r="AX250" s="16" t="s">
        <v>83</v>
      </c>
      <c r="AY250" s="268" t="s">
        <v>119</v>
      </c>
    </row>
    <row r="251" s="2" customFormat="1" ht="24.15" customHeight="1">
      <c r="A251" s="41"/>
      <c r="B251" s="42"/>
      <c r="C251" s="207" t="s">
        <v>319</v>
      </c>
      <c r="D251" s="207" t="s">
        <v>121</v>
      </c>
      <c r="E251" s="208" t="s">
        <v>320</v>
      </c>
      <c r="F251" s="209" t="s">
        <v>321</v>
      </c>
      <c r="G251" s="210" t="s">
        <v>192</v>
      </c>
      <c r="H251" s="211">
        <v>189.20599999999999</v>
      </c>
      <c r="I251" s="212"/>
      <c r="J251" s="213">
        <f>ROUND(I251*H251,2)</f>
        <v>0</v>
      </c>
      <c r="K251" s="209" t="s">
        <v>125</v>
      </c>
      <c r="L251" s="47"/>
      <c r="M251" s="214" t="s">
        <v>19</v>
      </c>
      <c r="N251" s="215" t="s">
        <v>46</v>
      </c>
      <c r="O251" s="87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126</v>
      </c>
      <c r="AT251" s="218" t="s">
        <v>121</v>
      </c>
      <c r="AU251" s="218" t="s">
        <v>85</v>
      </c>
      <c r="AY251" s="20" t="s">
        <v>119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20" t="s">
        <v>83</v>
      </c>
      <c r="BK251" s="219">
        <f>ROUND(I251*H251,2)</f>
        <v>0</v>
      </c>
      <c r="BL251" s="20" t="s">
        <v>126</v>
      </c>
      <c r="BM251" s="218" t="s">
        <v>322</v>
      </c>
    </row>
    <row r="252" s="2" customFormat="1">
      <c r="A252" s="41"/>
      <c r="B252" s="42"/>
      <c r="C252" s="43"/>
      <c r="D252" s="220" t="s">
        <v>128</v>
      </c>
      <c r="E252" s="43"/>
      <c r="F252" s="221" t="s">
        <v>323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128</v>
      </c>
      <c r="AU252" s="20" t="s">
        <v>85</v>
      </c>
    </row>
    <row r="253" s="14" customFormat="1">
      <c r="A253" s="14"/>
      <c r="B253" s="236"/>
      <c r="C253" s="237"/>
      <c r="D253" s="227" t="s">
        <v>130</v>
      </c>
      <c r="E253" s="238" t="s">
        <v>19</v>
      </c>
      <c r="F253" s="239" t="s">
        <v>306</v>
      </c>
      <c r="G253" s="237"/>
      <c r="H253" s="240">
        <v>189.20599999999999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130</v>
      </c>
      <c r="AU253" s="246" t="s">
        <v>85</v>
      </c>
      <c r="AV253" s="14" t="s">
        <v>85</v>
      </c>
      <c r="AW253" s="14" t="s">
        <v>37</v>
      </c>
      <c r="AX253" s="14" t="s">
        <v>83</v>
      </c>
      <c r="AY253" s="246" t="s">
        <v>119</v>
      </c>
    </row>
    <row r="254" s="12" customFormat="1" ht="22.8" customHeight="1">
      <c r="A254" s="12"/>
      <c r="B254" s="191"/>
      <c r="C254" s="192"/>
      <c r="D254" s="193" t="s">
        <v>74</v>
      </c>
      <c r="E254" s="205" t="s">
        <v>324</v>
      </c>
      <c r="F254" s="205" t="s">
        <v>325</v>
      </c>
      <c r="G254" s="192"/>
      <c r="H254" s="192"/>
      <c r="I254" s="195"/>
      <c r="J254" s="206">
        <f>BK254</f>
        <v>0</v>
      </c>
      <c r="K254" s="192"/>
      <c r="L254" s="197"/>
      <c r="M254" s="198"/>
      <c r="N254" s="199"/>
      <c r="O254" s="199"/>
      <c r="P254" s="200">
        <f>SUM(P255:P256)</f>
        <v>0</v>
      </c>
      <c r="Q254" s="199"/>
      <c r="R254" s="200">
        <f>SUM(R255:R256)</f>
        <v>0</v>
      </c>
      <c r="S254" s="199"/>
      <c r="T254" s="201">
        <f>SUM(T255:T256)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2" t="s">
        <v>83</v>
      </c>
      <c r="AT254" s="203" t="s">
        <v>74</v>
      </c>
      <c r="AU254" s="203" t="s">
        <v>83</v>
      </c>
      <c r="AY254" s="202" t="s">
        <v>119</v>
      </c>
      <c r="BK254" s="204">
        <f>SUM(BK255:BK256)</f>
        <v>0</v>
      </c>
    </row>
    <row r="255" s="2" customFormat="1" ht="24.15" customHeight="1">
      <c r="A255" s="41"/>
      <c r="B255" s="42"/>
      <c r="C255" s="207" t="s">
        <v>326</v>
      </c>
      <c r="D255" s="207" t="s">
        <v>121</v>
      </c>
      <c r="E255" s="208" t="s">
        <v>327</v>
      </c>
      <c r="F255" s="209" t="s">
        <v>328</v>
      </c>
      <c r="G255" s="210" t="s">
        <v>192</v>
      </c>
      <c r="H255" s="211">
        <v>246.08699999999999</v>
      </c>
      <c r="I255" s="212"/>
      <c r="J255" s="213">
        <f>ROUND(I255*H255,2)</f>
        <v>0</v>
      </c>
      <c r="K255" s="209" t="s">
        <v>125</v>
      </c>
      <c r="L255" s="47"/>
      <c r="M255" s="214" t="s">
        <v>19</v>
      </c>
      <c r="N255" s="215" t="s">
        <v>46</v>
      </c>
      <c r="O255" s="87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126</v>
      </c>
      <c r="AT255" s="218" t="s">
        <v>121</v>
      </c>
      <c r="AU255" s="218" t="s">
        <v>85</v>
      </c>
      <c r="AY255" s="20" t="s">
        <v>119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83</v>
      </c>
      <c r="BK255" s="219">
        <f>ROUND(I255*H255,2)</f>
        <v>0</v>
      </c>
      <c r="BL255" s="20" t="s">
        <v>126</v>
      </c>
      <c r="BM255" s="218" t="s">
        <v>329</v>
      </c>
    </row>
    <row r="256" s="2" customFormat="1">
      <c r="A256" s="41"/>
      <c r="B256" s="42"/>
      <c r="C256" s="43"/>
      <c r="D256" s="220" t="s">
        <v>128</v>
      </c>
      <c r="E256" s="43"/>
      <c r="F256" s="221" t="s">
        <v>330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128</v>
      </c>
      <c r="AU256" s="20" t="s">
        <v>85</v>
      </c>
    </row>
    <row r="257" s="12" customFormat="1" ht="25.92" customHeight="1">
      <c r="A257" s="12"/>
      <c r="B257" s="191"/>
      <c r="C257" s="192"/>
      <c r="D257" s="193" t="s">
        <v>74</v>
      </c>
      <c r="E257" s="194" t="s">
        <v>331</v>
      </c>
      <c r="F257" s="194" t="s">
        <v>332</v>
      </c>
      <c r="G257" s="192"/>
      <c r="H257" s="192"/>
      <c r="I257" s="195"/>
      <c r="J257" s="196">
        <f>BK257</f>
        <v>0</v>
      </c>
      <c r="K257" s="192"/>
      <c r="L257" s="197"/>
      <c r="M257" s="198"/>
      <c r="N257" s="199"/>
      <c r="O257" s="199"/>
      <c r="P257" s="200">
        <f>P258</f>
        <v>0</v>
      </c>
      <c r="Q257" s="199"/>
      <c r="R257" s="200">
        <f>R258</f>
        <v>0.10191</v>
      </c>
      <c r="S257" s="199"/>
      <c r="T257" s="201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2" t="s">
        <v>85</v>
      </c>
      <c r="AT257" s="203" t="s">
        <v>74</v>
      </c>
      <c r="AU257" s="203" t="s">
        <v>75</v>
      </c>
      <c r="AY257" s="202" t="s">
        <v>119</v>
      </c>
      <c r="BK257" s="204">
        <f>BK258</f>
        <v>0</v>
      </c>
    </row>
    <row r="258" s="12" customFormat="1" ht="22.8" customHeight="1">
      <c r="A258" s="12"/>
      <c r="B258" s="191"/>
      <c r="C258" s="192"/>
      <c r="D258" s="193" t="s">
        <v>74</v>
      </c>
      <c r="E258" s="205" t="s">
        <v>333</v>
      </c>
      <c r="F258" s="205" t="s">
        <v>334</v>
      </c>
      <c r="G258" s="192"/>
      <c r="H258" s="192"/>
      <c r="I258" s="195"/>
      <c r="J258" s="206">
        <f>BK258</f>
        <v>0</v>
      </c>
      <c r="K258" s="192"/>
      <c r="L258" s="197"/>
      <c r="M258" s="198"/>
      <c r="N258" s="199"/>
      <c r="O258" s="199"/>
      <c r="P258" s="200">
        <f>SUM(P259:P262)</f>
        <v>0</v>
      </c>
      <c r="Q258" s="199"/>
      <c r="R258" s="200">
        <f>SUM(R259:R262)</f>
        <v>0.10191</v>
      </c>
      <c r="S258" s="199"/>
      <c r="T258" s="201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2" t="s">
        <v>85</v>
      </c>
      <c r="AT258" s="203" t="s">
        <v>74</v>
      </c>
      <c r="AU258" s="203" t="s">
        <v>83</v>
      </c>
      <c r="AY258" s="202" t="s">
        <v>119</v>
      </c>
      <c r="BK258" s="204">
        <f>SUM(BK259:BK262)</f>
        <v>0</v>
      </c>
    </row>
    <row r="259" s="2" customFormat="1" ht="24.15" customHeight="1">
      <c r="A259" s="41"/>
      <c r="B259" s="42"/>
      <c r="C259" s="207" t="s">
        <v>335</v>
      </c>
      <c r="D259" s="207" t="s">
        <v>121</v>
      </c>
      <c r="E259" s="208" t="s">
        <v>336</v>
      </c>
      <c r="F259" s="209" t="s">
        <v>337</v>
      </c>
      <c r="G259" s="210" t="s">
        <v>124</v>
      </c>
      <c r="H259" s="211">
        <v>258</v>
      </c>
      <c r="I259" s="212"/>
      <c r="J259" s="213">
        <f>ROUND(I259*H259,2)</f>
        <v>0</v>
      </c>
      <c r="K259" s="209" t="s">
        <v>125</v>
      </c>
      <c r="L259" s="47"/>
      <c r="M259" s="214" t="s">
        <v>19</v>
      </c>
      <c r="N259" s="215" t="s">
        <v>46</v>
      </c>
      <c r="O259" s="87"/>
      <c r="P259" s="216">
        <f>O259*H259</f>
        <v>0</v>
      </c>
      <c r="Q259" s="216">
        <v>0.00039500000000000001</v>
      </c>
      <c r="R259" s="216">
        <f>Q259*H259</f>
        <v>0.10191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232</v>
      </c>
      <c r="AT259" s="218" t="s">
        <v>121</v>
      </c>
      <c r="AU259" s="218" t="s">
        <v>85</v>
      </c>
      <c r="AY259" s="20" t="s">
        <v>119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83</v>
      </c>
      <c r="BK259" s="219">
        <f>ROUND(I259*H259,2)</f>
        <v>0</v>
      </c>
      <c r="BL259" s="20" t="s">
        <v>232</v>
      </c>
      <c r="BM259" s="218" t="s">
        <v>338</v>
      </c>
    </row>
    <row r="260" s="2" customFormat="1">
      <c r="A260" s="41"/>
      <c r="B260" s="42"/>
      <c r="C260" s="43"/>
      <c r="D260" s="220" t="s">
        <v>128</v>
      </c>
      <c r="E260" s="43"/>
      <c r="F260" s="221" t="s">
        <v>339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128</v>
      </c>
      <c r="AU260" s="20" t="s">
        <v>85</v>
      </c>
    </row>
    <row r="261" s="13" customFormat="1">
      <c r="A261" s="13"/>
      <c r="B261" s="225"/>
      <c r="C261" s="226"/>
      <c r="D261" s="227" t="s">
        <v>130</v>
      </c>
      <c r="E261" s="228" t="s">
        <v>19</v>
      </c>
      <c r="F261" s="229" t="s">
        <v>131</v>
      </c>
      <c r="G261" s="226"/>
      <c r="H261" s="228" t="s">
        <v>19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130</v>
      </c>
      <c r="AU261" s="235" t="s">
        <v>85</v>
      </c>
      <c r="AV261" s="13" t="s">
        <v>83</v>
      </c>
      <c r="AW261" s="13" t="s">
        <v>37</v>
      </c>
      <c r="AX261" s="13" t="s">
        <v>75</v>
      </c>
      <c r="AY261" s="235" t="s">
        <v>119</v>
      </c>
    </row>
    <row r="262" s="14" customFormat="1">
      <c r="A262" s="14"/>
      <c r="B262" s="236"/>
      <c r="C262" s="237"/>
      <c r="D262" s="227" t="s">
        <v>130</v>
      </c>
      <c r="E262" s="238" t="s">
        <v>19</v>
      </c>
      <c r="F262" s="239" t="s">
        <v>340</v>
      </c>
      <c r="G262" s="237"/>
      <c r="H262" s="240">
        <v>258</v>
      </c>
      <c r="I262" s="241"/>
      <c r="J262" s="237"/>
      <c r="K262" s="237"/>
      <c r="L262" s="242"/>
      <c r="M262" s="279"/>
      <c r="N262" s="280"/>
      <c r="O262" s="280"/>
      <c r="P262" s="280"/>
      <c r="Q262" s="280"/>
      <c r="R262" s="280"/>
      <c r="S262" s="280"/>
      <c r="T262" s="28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130</v>
      </c>
      <c r="AU262" s="246" t="s">
        <v>85</v>
      </c>
      <c r="AV262" s="14" t="s">
        <v>85</v>
      </c>
      <c r="AW262" s="14" t="s">
        <v>37</v>
      </c>
      <c r="AX262" s="14" t="s">
        <v>83</v>
      </c>
      <c r="AY262" s="246" t="s">
        <v>119</v>
      </c>
    </row>
    <row r="263" s="2" customFormat="1" ht="6.96" customHeight="1">
      <c r="A263" s="41"/>
      <c r="B263" s="62"/>
      <c r="C263" s="63"/>
      <c r="D263" s="63"/>
      <c r="E263" s="63"/>
      <c r="F263" s="63"/>
      <c r="G263" s="63"/>
      <c r="H263" s="63"/>
      <c r="I263" s="63"/>
      <c r="J263" s="63"/>
      <c r="K263" s="63"/>
      <c r="L263" s="47"/>
      <c r="M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</row>
  </sheetData>
  <sheetProtection sheet="1" autoFilter="0" formatColumns="0" formatRows="0" objects="1" scenarios="1" spinCount="100000" saltValue="o8fUcNeAZeDvrTp3SwcgWSXPjitOJr0T01dPZEcB9XiSDUIgU8O0RS2kdjBXrhA1EPUCL6yTdo03ITDhENNIZQ==" hashValue="fnRQtO3QMO+jJIPdgfevE54LDQyMb57WPUgvdmCwsNSidFVQgJauwBON+COwcLf0Jx9awsfY5FFsuwjTHjEDkw==" algorithmName="SHA-512" password="CC35"/>
  <autoFilter ref="C86:K26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113106132"/>
    <hyperlink ref="F95" r:id="rId2" display="https://podminky.urs.cz/item/CS_URS_2025_01/113106185"/>
    <hyperlink ref="F99" r:id="rId3" display="https://podminky.urs.cz/item/CS_URS_2025_01/113107135"/>
    <hyperlink ref="F102" r:id="rId4" display="https://podminky.urs.cz/item/CS_URS_2025_01/113202111"/>
    <hyperlink ref="F106" r:id="rId5" display="https://podminky.urs.cz/item/CS_URS_2025_01/113203111"/>
    <hyperlink ref="F110" r:id="rId6" display="https://podminky.urs.cz/item/CS_URS_2025_01/122251102"/>
    <hyperlink ref="F119" r:id="rId7" display="https://podminky.urs.cz/item/CS_URS_2025_01/162751117"/>
    <hyperlink ref="F128" r:id="rId8" display="https://podminky.urs.cz/item/CS_URS_2025_01/162751119"/>
    <hyperlink ref="F137" r:id="rId9" display="https://podminky.urs.cz/item/CS_URS_2025_01/171201201"/>
    <hyperlink ref="F146" r:id="rId10" display="https://podminky.urs.cz/item/CS_URS_2025_01/171201231"/>
    <hyperlink ref="F156" r:id="rId11" display="https://podminky.urs.cz/item/CS_URS_2025_01/564851111"/>
    <hyperlink ref="F165" r:id="rId12" display="https://podminky.urs.cz/item/CS_URS_2025_01/564861111"/>
    <hyperlink ref="F169" r:id="rId13" display="https://podminky.urs.cz/item/CS_URS_2025_01/596211111"/>
    <hyperlink ref="F185" r:id="rId14" display="https://podminky.urs.cz/item/CS_URS_2025_01/596211211"/>
    <hyperlink ref="F201" r:id="rId15" display="https://podminky.urs.cz/item/CS_URS_2025_01/916111123"/>
    <hyperlink ref="F207" r:id="rId16" display="https://podminky.urs.cz/item/CS_URS_2025_01/916131213"/>
    <hyperlink ref="F227" r:id="rId17" display="https://podminky.urs.cz/item/CS_URS_2025_01/916231213"/>
    <hyperlink ref="F234" r:id="rId18" display="https://podminky.urs.cz/item/CS_URS_2025_01/916991121"/>
    <hyperlink ref="F241" r:id="rId19" display="https://podminky.urs.cz/item/CS_URS_2025_01/997221561"/>
    <hyperlink ref="F244" r:id="rId20" display="https://podminky.urs.cz/item/CS_URS_2025_01/997221569"/>
    <hyperlink ref="F248" r:id="rId21" display="https://podminky.urs.cz/item/CS_URS_2025_01/997221611"/>
    <hyperlink ref="F252" r:id="rId22" display="https://podminky.urs.cz/item/CS_URS_2025_01/997221861"/>
    <hyperlink ref="F256" r:id="rId23" display="https://podminky.urs.cz/item/CS_URS_2025_01/998223011"/>
    <hyperlink ref="F260" r:id="rId24" display="https://podminky.urs.cz/item/CS_URS_2025_01/711161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Oprava chodníku ulice Čermákova III. etapa, Kostelec nad Orlicí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341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5. 2. 2025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ROUND((SUM(BE80:BE87)),  2)</f>
        <v>0</v>
      </c>
      <c r="G33" s="41"/>
      <c r="H33" s="41"/>
      <c r="I33" s="151">
        <v>0.20999999999999999</v>
      </c>
      <c r="J33" s="150">
        <f>ROUND(((SUM(BE80:BE87))*I33),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ROUND((SUM(BF80:BF87)),  2)</f>
        <v>0</v>
      </c>
      <c r="G34" s="41"/>
      <c r="H34" s="41"/>
      <c r="I34" s="151">
        <v>0.12</v>
      </c>
      <c r="J34" s="150">
        <f>ROUND(((SUM(BF80:BF87))*I34),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ROUND((SUM(BG80:BG87)),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ROUND((SUM(BH80:BH87)),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ROUND((SUM(BI80:BI87)),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Oprava chodníku ulice Čermákova III. etapa, Kostelec nad Orlicí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006/2025_2 -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Kostelec nad Orlicí</v>
      </c>
      <c r="G52" s="43"/>
      <c r="H52" s="43"/>
      <c r="I52" s="35" t="s">
        <v>23</v>
      </c>
      <c r="J52" s="75" t="str">
        <f>IF(J12="","",J12)</f>
        <v>5. 2. 2025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Kostelec nad Orlicí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342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104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Oprava chodníku ulice Čermákova III. etapa, Kostelec nad Orlicí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90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006/2025_2 - Vedlejší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Kostelec nad Orlicí</v>
      </c>
      <c r="G74" s="43"/>
      <c r="H74" s="43"/>
      <c r="I74" s="35" t="s">
        <v>23</v>
      </c>
      <c r="J74" s="75" t="str">
        <f>IF(J12="","",J12)</f>
        <v>5. 2. 2025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Město Kostelec nad Orlicí</v>
      </c>
      <c r="G76" s="43"/>
      <c r="H76" s="43"/>
      <c r="I76" s="35" t="s">
        <v>33</v>
      </c>
      <c r="J76" s="39" t="str">
        <f>E21</f>
        <v>DI PROJEKT s.r.o.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DI PROJEKT s.r.o.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105</v>
      </c>
      <c r="D79" s="183" t="s">
        <v>60</v>
      </c>
      <c r="E79" s="183" t="s">
        <v>56</v>
      </c>
      <c r="F79" s="183" t="s">
        <v>57</v>
      </c>
      <c r="G79" s="183" t="s">
        <v>106</v>
      </c>
      <c r="H79" s="183" t="s">
        <v>107</v>
      </c>
      <c r="I79" s="183" t="s">
        <v>108</v>
      </c>
      <c r="J79" s="183" t="s">
        <v>94</v>
      </c>
      <c r="K79" s="184" t="s">
        <v>109</v>
      </c>
      <c r="L79" s="185"/>
      <c r="M79" s="95" t="s">
        <v>19</v>
      </c>
      <c r="N79" s="96" t="s">
        <v>45</v>
      </c>
      <c r="O79" s="96" t="s">
        <v>110</v>
      </c>
      <c r="P79" s="96" t="s">
        <v>111</v>
      </c>
      <c r="Q79" s="96" t="s">
        <v>112</v>
      </c>
      <c r="R79" s="96" t="s">
        <v>113</v>
      </c>
      <c r="S79" s="96" t="s">
        <v>114</v>
      </c>
      <c r="T79" s="97" t="s">
        <v>115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116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74</v>
      </c>
      <c r="AU80" s="20" t="s">
        <v>95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74</v>
      </c>
      <c r="E81" s="194" t="s">
        <v>343</v>
      </c>
      <c r="F81" s="194" t="s">
        <v>87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SUM(P82:P87)</f>
        <v>0</v>
      </c>
      <c r="Q81" s="199"/>
      <c r="R81" s="200">
        <f>SUM(R82:R87)</f>
        <v>0</v>
      </c>
      <c r="S81" s="199"/>
      <c r="T81" s="201">
        <f>SUM(T82:T87)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151</v>
      </c>
      <c r="AT81" s="203" t="s">
        <v>74</v>
      </c>
      <c r="AU81" s="203" t="s">
        <v>75</v>
      </c>
      <c r="AY81" s="202" t="s">
        <v>119</v>
      </c>
      <c r="BK81" s="204">
        <f>SUM(BK82:BK87)</f>
        <v>0</v>
      </c>
    </row>
    <row r="82" s="2" customFormat="1" ht="24.15" customHeight="1">
      <c r="A82" s="41"/>
      <c r="B82" s="42"/>
      <c r="C82" s="207" t="s">
        <v>83</v>
      </c>
      <c r="D82" s="207" t="s">
        <v>121</v>
      </c>
      <c r="E82" s="208" t="s">
        <v>344</v>
      </c>
      <c r="F82" s="209" t="s">
        <v>345</v>
      </c>
      <c r="G82" s="210" t="s">
        <v>346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46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126</v>
      </c>
      <c r="AT82" s="218" t="s">
        <v>121</v>
      </c>
      <c r="AU82" s="218" t="s">
        <v>83</v>
      </c>
      <c r="AY82" s="20" t="s">
        <v>119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83</v>
      </c>
      <c r="BK82" s="219">
        <f>ROUND(I82*H82,2)</f>
        <v>0</v>
      </c>
      <c r="BL82" s="20" t="s">
        <v>126</v>
      </c>
      <c r="BM82" s="218" t="s">
        <v>347</v>
      </c>
    </row>
    <row r="83" s="2" customFormat="1" ht="16.5" customHeight="1">
      <c r="A83" s="41"/>
      <c r="B83" s="42"/>
      <c r="C83" s="207" t="s">
        <v>85</v>
      </c>
      <c r="D83" s="207" t="s">
        <v>121</v>
      </c>
      <c r="E83" s="208" t="s">
        <v>348</v>
      </c>
      <c r="F83" s="209" t="s">
        <v>349</v>
      </c>
      <c r="G83" s="210" t="s">
        <v>346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46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126</v>
      </c>
      <c r="AT83" s="218" t="s">
        <v>121</v>
      </c>
      <c r="AU83" s="218" t="s">
        <v>83</v>
      </c>
      <c r="AY83" s="20" t="s">
        <v>119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83</v>
      </c>
      <c r="BK83" s="219">
        <f>ROUND(I83*H83,2)</f>
        <v>0</v>
      </c>
      <c r="BL83" s="20" t="s">
        <v>126</v>
      </c>
      <c r="BM83" s="218" t="s">
        <v>350</v>
      </c>
    </row>
    <row r="84" s="2" customFormat="1" ht="66.75" customHeight="1">
      <c r="A84" s="41"/>
      <c r="B84" s="42"/>
      <c r="C84" s="207" t="s">
        <v>139</v>
      </c>
      <c r="D84" s="207" t="s">
        <v>121</v>
      </c>
      <c r="E84" s="208" t="s">
        <v>351</v>
      </c>
      <c r="F84" s="209" t="s">
        <v>352</v>
      </c>
      <c r="G84" s="210" t="s">
        <v>346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46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126</v>
      </c>
      <c r="AT84" s="218" t="s">
        <v>121</v>
      </c>
      <c r="AU84" s="218" t="s">
        <v>83</v>
      </c>
      <c r="AY84" s="20" t="s">
        <v>119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83</v>
      </c>
      <c r="BK84" s="219">
        <f>ROUND(I84*H84,2)</f>
        <v>0</v>
      </c>
      <c r="BL84" s="20" t="s">
        <v>126</v>
      </c>
      <c r="BM84" s="218" t="s">
        <v>353</v>
      </c>
    </row>
    <row r="85" s="2" customFormat="1" ht="21.75" customHeight="1">
      <c r="A85" s="41"/>
      <c r="B85" s="42"/>
      <c r="C85" s="207" t="s">
        <v>126</v>
      </c>
      <c r="D85" s="207" t="s">
        <v>121</v>
      </c>
      <c r="E85" s="208" t="s">
        <v>354</v>
      </c>
      <c r="F85" s="209" t="s">
        <v>355</v>
      </c>
      <c r="G85" s="210" t="s">
        <v>346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46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126</v>
      </c>
      <c r="AT85" s="218" t="s">
        <v>121</v>
      </c>
      <c r="AU85" s="218" t="s">
        <v>83</v>
      </c>
      <c r="AY85" s="20" t="s">
        <v>119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83</v>
      </c>
      <c r="BK85" s="219">
        <f>ROUND(I85*H85,2)</f>
        <v>0</v>
      </c>
      <c r="BL85" s="20" t="s">
        <v>126</v>
      </c>
      <c r="BM85" s="218" t="s">
        <v>356</v>
      </c>
    </row>
    <row r="86" s="2" customFormat="1" ht="16.5" customHeight="1">
      <c r="A86" s="41"/>
      <c r="B86" s="42"/>
      <c r="C86" s="207" t="s">
        <v>151</v>
      </c>
      <c r="D86" s="207" t="s">
        <v>121</v>
      </c>
      <c r="E86" s="208" t="s">
        <v>357</v>
      </c>
      <c r="F86" s="209" t="s">
        <v>358</v>
      </c>
      <c r="G86" s="210" t="s">
        <v>346</v>
      </c>
      <c r="H86" s="211">
        <v>1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46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126</v>
      </c>
      <c r="AT86" s="218" t="s">
        <v>121</v>
      </c>
      <c r="AU86" s="218" t="s">
        <v>83</v>
      </c>
      <c r="AY86" s="20" t="s">
        <v>119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83</v>
      </c>
      <c r="BK86" s="219">
        <f>ROUND(I86*H86,2)</f>
        <v>0</v>
      </c>
      <c r="BL86" s="20" t="s">
        <v>126</v>
      </c>
      <c r="BM86" s="218" t="s">
        <v>359</v>
      </c>
    </row>
    <row r="87" s="2" customFormat="1" ht="16.5" customHeight="1">
      <c r="A87" s="41"/>
      <c r="B87" s="42"/>
      <c r="C87" s="207" t="s">
        <v>158</v>
      </c>
      <c r="D87" s="207" t="s">
        <v>121</v>
      </c>
      <c r="E87" s="208" t="s">
        <v>360</v>
      </c>
      <c r="F87" s="209" t="s">
        <v>361</v>
      </c>
      <c r="G87" s="210" t="s">
        <v>346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82" t="s">
        <v>19</v>
      </c>
      <c r="N87" s="283" t="s">
        <v>46</v>
      </c>
      <c r="O87" s="284"/>
      <c r="P87" s="285">
        <f>O87*H87</f>
        <v>0</v>
      </c>
      <c r="Q87" s="285">
        <v>0</v>
      </c>
      <c r="R87" s="285">
        <f>Q87*H87</f>
        <v>0</v>
      </c>
      <c r="S87" s="285">
        <v>0</v>
      </c>
      <c r="T87" s="286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126</v>
      </c>
      <c r="AT87" s="218" t="s">
        <v>121</v>
      </c>
      <c r="AU87" s="218" t="s">
        <v>83</v>
      </c>
      <c r="AY87" s="20" t="s">
        <v>119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83</v>
      </c>
      <c r="BK87" s="219">
        <f>ROUND(I87*H87,2)</f>
        <v>0</v>
      </c>
      <c r="BL87" s="20" t="s">
        <v>126</v>
      </c>
      <c r="BM87" s="218" t="s">
        <v>362</v>
      </c>
    </row>
    <row r="88" s="2" customFormat="1" ht="6.96" customHeight="1">
      <c r="A88" s="41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47"/>
      <c r="M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</sheetData>
  <sheetProtection sheet="1" autoFilter="0" formatColumns="0" formatRows="0" objects="1" scenarios="1" spinCount="100000" saltValue="hl8iME58TN7lKZ8antx0ljCtWy1F+cOP5bCQXSo4gIwO4wqkhKO+mtxO2sI4bfwNcLh9S1uIvJbrLqkPWgkq6w==" hashValue="zc5a9Q3PfiBo0DCP9ZlhxuTU5i1LEsYjDj/QiJVDN8YyZbGh0Jyfr5JPzj9O/aN3bAqJN7EKvjqhwKLPL/wmCg==" algorithmName="SHA-512" password="CC35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363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364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365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366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367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368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369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370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371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372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373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82</v>
      </c>
      <c r="F18" s="298" t="s">
        <v>374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375</v>
      </c>
      <c r="F19" s="298" t="s">
        <v>376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377</v>
      </c>
      <c r="F20" s="298" t="s">
        <v>378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379</v>
      </c>
      <c r="F21" s="298" t="s">
        <v>380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381</v>
      </c>
      <c r="F22" s="298" t="s">
        <v>382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383</v>
      </c>
      <c r="F23" s="298" t="s">
        <v>384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385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386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387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388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389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390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391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392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393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105</v>
      </c>
      <c r="F36" s="298"/>
      <c r="G36" s="298" t="s">
        <v>394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395</v>
      </c>
      <c r="F37" s="298"/>
      <c r="G37" s="298" t="s">
        <v>396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56</v>
      </c>
      <c r="F38" s="298"/>
      <c r="G38" s="298" t="s">
        <v>397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57</v>
      </c>
      <c r="F39" s="298"/>
      <c r="G39" s="298" t="s">
        <v>398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106</v>
      </c>
      <c r="F40" s="298"/>
      <c r="G40" s="298" t="s">
        <v>399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107</v>
      </c>
      <c r="F41" s="298"/>
      <c r="G41" s="298" t="s">
        <v>400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401</v>
      </c>
      <c r="F42" s="298"/>
      <c r="G42" s="298" t="s">
        <v>402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403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404</v>
      </c>
      <c r="F44" s="298"/>
      <c r="G44" s="298" t="s">
        <v>405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109</v>
      </c>
      <c r="F45" s="298"/>
      <c r="G45" s="298" t="s">
        <v>406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407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408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409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410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411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412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413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414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415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416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417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418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419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420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421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422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423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424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425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426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427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428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429</v>
      </c>
      <c r="D76" s="316"/>
      <c r="E76" s="316"/>
      <c r="F76" s="316" t="s">
        <v>430</v>
      </c>
      <c r="G76" s="317"/>
      <c r="H76" s="316" t="s">
        <v>57</v>
      </c>
      <c r="I76" s="316" t="s">
        <v>60</v>
      </c>
      <c r="J76" s="316" t="s">
        <v>431</v>
      </c>
      <c r="K76" s="315"/>
    </row>
    <row r="77" s="1" customFormat="1" ht="17.25" customHeight="1">
      <c r="B77" s="313"/>
      <c r="C77" s="318" t="s">
        <v>432</v>
      </c>
      <c r="D77" s="318"/>
      <c r="E77" s="318"/>
      <c r="F77" s="319" t="s">
        <v>433</v>
      </c>
      <c r="G77" s="320"/>
      <c r="H77" s="318"/>
      <c r="I77" s="318"/>
      <c r="J77" s="318" t="s">
        <v>434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56</v>
      </c>
      <c r="D79" s="323"/>
      <c r="E79" s="323"/>
      <c r="F79" s="324" t="s">
        <v>435</v>
      </c>
      <c r="G79" s="325"/>
      <c r="H79" s="301" t="s">
        <v>436</v>
      </c>
      <c r="I79" s="301" t="s">
        <v>437</v>
      </c>
      <c r="J79" s="301">
        <v>20</v>
      </c>
      <c r="K79" s="315"/>
    </row>
    <row r="80" s="1" customFormat="1" ht="15" customHeight="1">
      <c r="B80" s="313"/>
      <c r="C80" s="301" t="s">
        <v>438</v>
      </c>
      <c r="D80" s="301"/>
      <c r="E80" s="301"/>
      <c r="F80" s="324" t="s">
        <v>435</v>
      </c>
      <c r="G80" s="325"/>
      <c r="H80" s="301" t="s">
        <v>439</v>
      </c>
      <c r="I80" s="301" t="s">
        <v>437</v>
      </c>
      <c r="J80" s="301">
        <v>120</v>
      </c>
      <c r="K80" s="315"/>
    </row>
    <row r="81" s="1" customFormat="1" ht="15" customHeight="1">
      <c r="B81" s="326"/>
      <c r="C81" s="301" t="s">
        <v>440</v>
      </c>
      <c r="D81" s="301"/>
      <c r="E81" s="301"/>
      <c r="F81" s="324" t="s">
        <v>441</v>
      </c>
      <c r="G81" s="325"/>
      <c r="H81" s="301" t="s">
        <v>442</v>
      </c>
      <c r="I81" s="301" t="s">
        <v>437</v>
      </c>
      <c r="J81" s="301">
        <v>50</v>
      </c>
      <c r="K81" s="315"/>
    </row>
    <row r="82" s="1" customFormat="1" ht="15" customHeight="1">
      <c r="B82" s="326"/>
      <c r="C82" s="301" t="s">
        <v>443</v>
      </c>
      <c r="D82" s="301"/>
      <c r="E82" s="301"/>
      <c r="F82" s="324" t="s">
        <v>435</v>
      </c>
      <c r="G82" s="325"/>
      <c r="H82" s="301" t="s">
        <v>444</v>
      </c>
      <c r="I82" s="301" t="s">
        <v>445</v>
      </c>
      <c r="J82" s="301"/>
      <c r="K82" s="315"/>
    </row>
    <row r="83" s="1" customFormat="1" ht="15" customHeight="1">
      <c r="B83" s="326"/>
      <c r="C83" s="327" t="s">
        <v>446</v>
      </c>
      <c r="D83" s="327"/>
      <c r="E83" s="327"/>
      <c r="F83" s="328" t="s">
        <v>441</v>
      </c>
      <c r="G83" s="327"/>
      <c r="H83" s="327" t="s">
        <v>447</v>
      </c>
      <c r="I83" s="327" t="s">
        <v>437</v>
      </c>
      <c r="J83" s="327">
        <v>15</v>
      </c>
      <c r="K83" s="315"/>
    </row>
    <row r="84" s="1" customFormat="1" ht="15" customHeight="1">
      <c r="B84" s="326"/>
      <c r="C84" s="327" t="s">
        <v>448</v>
      </c>
      <c r="D84" s="327"/>
      <c r="E84" s="327"/>
      <c r="F84" s="328" t="s">
        <v>441</v>
      </c>
      <c r="G84" s="327"/>
      <c r="H84" s="327" t="s">
        <v>449</v>
      </c>
      <c r="I84" s="327" t="s">
        <v>437</v>
      </c>
      <c r="J84" s="327">
        <v>15</v>
      </c>
      <c r="K84" s="315"/>
    </row>
    <row r="85" s="1" customFormat="1" ht="15" customHeight="1">
      <c r="B85" s="326"/>
      <c r="C85" s="327" t="s">
        <v>450</v>
      </c>
      <c r="D85" s="327"/>
      <c r="E85" s="327"/>
      <c r="F85" s="328" t="s">
        <v>441</v>
      </c>
      <c r="G85" s="327"/>
      <c r="H85" s="327" t="s">
        <v>451</v>
      </c>
      <c r="I85" s="327" t="s">
        <v>437</v>
      </c>
      <c r="J85" s="327">
        <v>20</v>
      </c>
      <c r="K85" s="315"/>
    </row>
    <row r="86" s="1" customFormat="1" ht="15" customHeight="1">
      <c r="B86" s="326"/>
      <c r="C86" s="327" t="s">
        <v>452</v>
      </c>
      <c r="D86" s="327"/>
      <c r="E86" s="327"/>
      <c r="F86" s="328" t="s">
        <v>441</v>
      </c>
      <c r="G86" s="327"/>
      <c r="H86" s="327" t="s">
        <v>453</v>
      </c>
      <c r="I86" s="327" t="s">
        <v>437</v>
      </c>
      <c r="J86" s="327">
        <v>20</v>
      </c>
      <c r="K86" s="315"/>
    </row>
    <row r="87" s="1" customFormat="1" ht="15" customHeight="1">
      <c r="B87" s="326"/>
      <c r="C87" s="301" t="s">
        <v>454</v>
      </c>
      <c r="D87" s="301"/>
      <c r="E87" s="301"/>
      <c r="F87" s="324" t="s">
        <v>441</v>
      </c>
      <c r="G87" s="325"/>
      <c r="H87" s="301" t="s">
        <v>455</v>
      </c>
      <c r="I87" s="301" t="s">
        <v>437</v>
      </c>
      <c r="J87" s="301">
        <v>50</v>
      </c>
      <c r="K87" s="315"/>
    </row>
    <row r="88" s="1" customFormat="1" ht="15" customHeight="1">
      <c r="B88" s="326"/>
      <c r="C88" s="301" t="s">
        <v>456</v>
      </c>
      <c r="D88" s="301"/>
      <c r="E88" s="301"/>
      <c r="F88" s="324" t="s">
        <v>441</v>
      </c>
      <c r="G88" s="325"/>
      <c r="H88" s="301" t="s">
        <v>457</v>
      </c>
      <c r="I88" s="301" t="s">
        <v>437</v>
      </c>
      <c r="J88" s="301">
        <v>20</v>
      </c>
      <c r="K88" s="315"/>
    </row>
    <row r="89" s="1" customFormat="1" ht="15" customHeight="1">
      <c r="B89" s="326"/>
      <c r="C89" s="301" t="s">
        <v>458</v>
      </c>
      <c r="D89" s="301"/>
      <c r="E89" s="301"/>
      <c r="F89" s="324" t="s">
        <v>441</v>
      </c>
      <c r="G89" s="325"/>
      <c r="H89" s="301" t="s">
        <v>459</v>
      </c>
      <c r="I89" s="301" t="s">
        <v>437</v>
      </c>
      <c r="J89" s="301">
        <v>20</v>
      </c>
      <c r="K89" s="315"/>
    </row>
    <row r="90" s="1" customFormat="1" ht="15" customHeight="1">
      <c r="B90" s="326"/>
      <c r="C90" s="301" t="s">
        <v>460</v>
      </c>
      <c r="D90" s="301"/>
      <c r="E90" s="301"/>
      <c r="F90" s="324" t="s">
        <v>441</v>
      </c>
      <c r="G90" s="325"/>
      <c r="H90" s="301" t="s">
        <v>461</v>
      </c>
      <c r="I90" s="301" t="s">
        <v>437</v>
      </c>
      <c r="J90" s="301">
        <v>50</v>
      </c>
      <c r="K90" s="315"/>
    </row>
    <row r="91" s="1" customFormat="1" ht="15" customHeight="1">
      <c r="B91" s="326"/>
      <c r="C91" s="301" t="s">
        <v>462</v>
      </c>
      <c r="D91" s="301"/>
      <c r="E91" s="301"/>
      <c r="F91" s="324" t="s">
        <v>441</v>
      </c>
      <c r="G91" s="325"/>
      <c r="H91" s="301" t="s">
        <v>462</v>
      </c>
      <c r="I91" s="301" t="s">
        <v>437</v>
      </c>
      <c r="J91" s="301">
        <v>50</v>
      </c>
      <c r="K91" s="315"/>
    </row>
    <row r="92" s="1" customFormat="1" ht="15" customHeight="1">
      <c r="B92" s="326"/>
      <c r="C92" s="301" t="s">
        <v>463</v>
      </c>
      <c r="D92" s="301"/>
      <c r="E92" s="301"/>
      <c r="F92" s="324" t="s">
        <v>441</v>
      </c>
      <c r="G92" s="325"/>
      <c r="H92" s="301" t="s">
        <v>464</v>
      </c>
      <c r="I92" s="301" t="s">
        <v>437</v>
      </c>
      <c r="J92" s="301">
        <v>255</v>
      </c>
      <c r="K92" s="315"/>
    </row>
    <row r="93" s="1" customFormat="1" ht="15" customHeight="1">
      <c r="B93" s="326"/>
      <c r="C93" s="301" t="s">
        <v>465</v>
      </c>
      <c r="D93" s="301"/>
      <c r="E93" s="301"/>
      <c r="F93" s="324" t="s">
        <v>435</v>
      </c>
      <c r="G93" s="325"/>
      <c r="H93" s="301" t="s">
        <v>466</v>
      </c>
      <c r="I93" s="301" t="s">
        <v>467</v>
      </c>
      <c r="J93" s="301"/>
      <c r="K93" s="315"/>
    </row>
    <row r="94" s="1" customFormat="1" ht="15" customHeight="1">
      <c r="B94" s="326"/>
      <c r="C94" s="301" t="s">
        <v>468</v>
      </c>
      <c r="D94" s="301"/>
      <c r="E94" s="301"/>
      <c r="F94" s="324" t="s">
        <v>435</v>
      </c>
      <c r="G94" s="325"/>
      <c r="H94" s="301" t="s">
        <v>469</v>
      </c>
      <c r="I94" s="301" t="s">
        <v>470</v>
      </c>
      <c r="J94" s="301"/>
      <c r="K94" s="315"/>
    </row>
    <row r="95" s="1" customFormat="1" ht="15" customHeight="1">
      <c r="B95" s="326"/>
      <c r="C95" s="301" t="s">
        <v>471</v>
      </c>
      <c r="D95" s="301"/>
      <c r="E95" s="301"/>
      <c r="F95" s="324" t="s">
        <v>435</v>
      </c>
      <c r="G95" s="325"/>
      <c r="H95" s="301" t="s">
        <v>471</v>
      </c>
      <c r="I95" s="301" t="s">
        <v>470</v>
      </c>
      <c r="J95" s="301"/>
      <c r="K95" s="315"/>
    </row>
    <row r="96" s="1" customFormat="1" ht="15" customHeight="1">
      <c r="B96" s="326"/>
      <c r="C96" s="301" t="s">
        <v>41</v>
      </c>
      <c r="D96" s="301"/>
      <c r="E96" s="301"/>
      <c r="F96" s="324" t="s">
        <v>435</v>
      </c>
      <c r="G96" s="325"/>
      <c r="H96" s="301" t="s">
        <v>472</v>
      </c>
      <c r="I96" s="301" t="s">
        <v>470</v>
      </c>
      <c r="J96" s="301"/>
      <c r="K96" s="315"/>
    </row>
    <row r="97" s="1" customFormat="1" ht="15" customHeight="1">
      <c r="B97" s="326"/>
      <c r="C97" s="301" t="s">
        <v>51</v>
      </c>
      <c r="D97" s="301"/>
      <c r="E97" s="301"/>
      <c r="F97" s="324" t="s">
        <v>435</v>
      </c>
      <c r="G97" s="325"/>
      <c r="H97" s="301" t="s">
        <v>473</v>
      </c>
      <c r="I97" s="301" t="s">
        <v>470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474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429</v>
      </c>
      <c r="D103" s="316"/>
      <c r="E103" s="316"/>
      <c r="F103" s="316" t="s">
        <v>430</v>
      </c>
      <c r="G103" s="317"/>
      <c r="H103" s="316" t="s">
        <v>57</v>
      </c>
      <c r="I103" s="316" t="s">
        <v>60</v>
      </c>
      <c r="J103" s="316" t="s">
        <v>431</v>
      </c>
      <c r="K103" s="315"/>
    </row>
    <row r="104" s="1" customFormat="1" ht="17.25" customHeight="1">
      <c r="B104" s="313"/>
      <c r="C104" s="318" t="s">
        <v>432</v>
      </c>
      <c r="D104" s="318"/>
      <c r="E104" s="318"/>
      <c r="F104" s="319" t="s">
        <v>433</v>
      </c>
      <c r="G104" s="320"/>
      <c r="H104" s="318"/>
      <c r="I104" s="318"/>
      <c r="J104" s="318" t="s">
        <v>434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56</v>
      </c>
      <c r="D106" s="323"/>
      <c r="E106" s="323"/>
      <c r="F106" s="324" t="s">
        <v>435</v>
      </c>
      <c r="G106" s="301"/>
      <c r="H106" s="301" t="s">
        <v>475</v>
      </c>
      <c r="I106" s="301" t="s">
        <v>437</v>
      </c>
      <c r="J106" s="301">
        <v>20</v>
      </c>
      <c r="K106" s="315"/>
    </row>
    <row r="107" s="1" customFormat="1" ht="15" customHeight="1">
      <c r="B107" s="313"/>
      <c r="C107" s="301" t="s">
        <v>438</v>
      </c>
      <c r="D107" s="301"/>
      <c r="E107" s="301"/>
      <c r="F107" s="324" t="s">
        <v>435</v>
      </c>
      <c r="G107" s="301"/>
      <c r="H107" s="301" t="s">
        <v>475</v>
      </c>
      <c r="I107" s="301" t="s">
        <v>437</v>
      </c>
      <c r="J107" s="301">
        <v>120</v>
      </c>
      <c r="K107" s="315"/>
    </row>
    <row r="108" s="1" customFormat="1" ht="15" customHeight="1">
      <c r="B108" s="326"/>
      <c r="C108" s="301" t="s">
        <v>440</v>
      </c>
      <c r="D108" s="301"/>
      <c r="E108" s="301"/>
      <c r="F108" s="324" t="s">
        <v>441</v>
      </c>
      <c r="G108" s="301"/>
      <c r="H108" s="301" t="s">
        <v>475</v>
      </c>
      <c r="I108" s="301" t="s">
        <v>437</v>
      </c>
      <c r="J108" s="301">
        <v>50</v>
      </c>
      <c r="K108" s="315"/>
    </row>
    <row r="109" s="1" customFormat="1" ht="15" customHeight="1">
      <c r="B109" s="326"/>
      <c r="C109" s="301" t="s">
        <v>443</v>
      </c>
      <c r="D109" s="301"/>
      <c r="E109" s="301"/>
      <c r="F109" s="324" t="s">
        <v>435</v>
      </c>
      <c r="G109" s="301"/>
      <c r="H109" s="301" t="s">
        <v>475</v>
      </c>
      <c r="I109" s="301" t="s">
        <v>445</v>
      </c>
      <c r="J109" s="301"/>
      <c r="K109" s="315"/>
    </row>
    <row r="110" s="1" customFormat="1" ht="15" customHeight="1">
      <c r="B110" s="326"/>
      <c r="C110" s="301" t="s">
        <v>454</v>
      </c>
      <c r="D110" s="301"/>
      <c r="E110" s="301"/>
      <c r="F110" s="324" t="s">
        <v>441</v>
      </c>
      <c r="G110" s="301"/>
      <c r="H110" s="301" t="s">
        <v>475</v>
      </c>
      <c r="I110" s="301" t="s">
        <v>437</v>
      </c>
      <c r="J110" s="301">
        <v>50</v>
      </c>
      <c r="K110" s="315"/>
    </row>
    <row r="111" s="1" customFormat="1" ht="15" customHeight="1">
      <c r="B111" s="326"/>
      <c r="C111" s="301" t="s">
        <v>462</v>
      </c>
      <c r="D111" s="301"/>
      <c r="E111" s="301"/>
      <c r="F111" s="324" t="s">
        <v>441</v>
      </c>
      <c r="G111" s="301"/>
      <c r="H111" s="301" t="s">
        <v>475</v>
      </c>
      <c r="I111" s="301" t="s">
        <v>437</v>
      </c>
      <c r="J111" s="301">
        <v>50</v>
      </c>
      <c r="K111" s="315"/>
    </row>
    <row r="112" s="1" customFormat="1" ht="15" customHeight="1">
      <c r="B112" s="326"/>
      <c r="C112" s="301" t="s">
        <v>460</v>
      </c>
      <c r="D112" s="301"/>
      <c r="E112" s="301"/>
      <c r="F112" s="324" t="s">
        <v>441</v>
      </c>
      <c r="G112" s="301"/>
      <c r="H112" s="301" t="s">
        <v>475</v>
      </c>
      <c r="I112" s="301" t="s">
        <v>437</v>
      </c>
      <c r="J112" s="301">
        <v>50</v>
      </c>
      <c r="K112" s="315"/>
    </row>
    <row r="113" s="1" customFormat="1" ht="15" customHeight="1">
      <c r="B113" s="326"/>
      <c r="C113" s="301" t="s">
        <v>56</v>
      </c>
      <c r="D113" s="301"/>
      <c r="E113" s="301"/>
      <c r="F113" s="324" t="s">
        <v>435</v>
      </c>
      <c r="G113" s="301"/>
      <c r="H113" s="301" t="s">
        <v>476</v>
      </c>
      <c r="I113" s="301" t="s">
        <v>437</v>
      </c>
      <c r="J113" s="301">
        <v>20</v>
      </c>
      <c r="K113" s="315"/>
    </row>
    <row r="114" s="1" customFormat="1" ht="15" customHeight="1">
      <c r="B114" s="326"/>
      <c r="C114" s="301" t="s">
        <v>477</v>
      </c>
      <c r="D114" s="301"/>
      <c r="E114" s="301"/>
      <c r="F114" s="324" t="s">
        <v>435</v>
      </c>
      <c r="G114" s="301"/>
      <c r="H114" s="301" t="s">
        <v>478</v>
      </c>
      <c r="I114" s="301" t="s">
        <v>437</v>
      </c>
      <c r="J114" s="301">
        <v>120</v>
      </c>
      <c r="K114" s="315"/>
    </row>
    <row r="115" s="1" customFormat="1" ht="15" customHeight="1">
      <c r="B115" s="326"/>
      <c r="C115" s="301" t="s">
        <v>41</v>
      </c>
      <c r="D115" s="301"/>
      <c r="E115" s="301"/>
      <c r="F115" s="324" t="s">
        <v>435</v>
      </c>
      <c r="G115" s="301"/>
      <c r="H115" s="301" t="s">
        <v>479</v>
      </c>
      <c r="I115" s="301" t="s">
        <v>470</v>
      </c>
      <c r="J115" s="301"/>
      <c r="K115" s="315"/>
    </row>
    <row r="116" s="1" customFormat="1" ht="15" customHeight="1">
      <c r="B116" s="326"/>
      <c r="C116" s="301" t="s">
        <v>51</v>
      </c>
      <c r="D116" s="301"/>
      <c r="E116" s="301"/>
      <c r="F116" s="324" t="s">
        <v>435</v>
      </c>
      <c r="G116" s="301"/>
      <c r="H116" s="301" t="s">
        <v>480</v>
      </c>
      <c r="I116" s="301" t="s">
        <v>470</v>
      </c>
      <c r="J116" s="301"/>
      <c r="K116" s="315"/>
    </row>
    <row r="117" s="1" customFormat="1" ht="15" customHeight="1">
      <c r="B117" s="326"/>
      <c r="C117" s="301" t="s">
        <v>60</v>
      </c>
      <c r="D117" s="301"/>
      <c r="E117" s="301"/>
      <c r="F117" s="324" t="s">
        <v>435</v>
      </c>
      <c r="G117" s="301"/>
      <c r="H117" s="301" t="s">
        <v>481</v>
      </c>
      <c r="I117" s="301" t="s">
        <v>482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483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429</v>
      </c>
      <c r="D123" s="316"/>
      <c r="E123" s="316"/>
      <c r="F123" s="316" t="s">
        <v>430</v>
      </c>
      <c r="G123" s="317"/>
      <c r="H123" s="316" t="s">
        <v>57</v>
      </c>
      <c r="I123" s="316" t="s">
        <v>60</v>
      </c>
      <c r="J123" s="316" t="s">
        <v>431</v>
      </c>
      <c r="K123" s="345"/>
    </row>
    <row r="124" s="1" customFormat="1" ht="17.25" customHeight="1">
      <c r="B124" s="344"/>
      <c r="C124" s="318" t="s">
        <v>432</v>
      </c>
      <c r="D124" s="318"/>
      <c r="E124" s="318"/>
      <c r="F124" s="319" t="s">
        <v>433</v>
      </c>
      <c r="G124" s="320"/>
      <c r="H124" s="318"/>
      <c r="I124" s="318"/>
      <c r="J124" s="318" t="s">
        <v>434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438</v>
      </c>
      <c r="D126" s="323"/>
      <c r="E126" s="323"/>
      <c r="F126" s="324" t="s">
        <v>435</v>
      </c>
      <c r="G126" s="301"/>
      <c r="H126" s="301" t="s">
        <v>475</v>
      </c>
      <c r="I126" s="301" t="s">
        <v>437</v>
      </c>
      <c r="J126" s="301">
        <v>120</v>
      </c>
      <c r="K126" s="349"/>
    </row>
    <row r="127" s="1" customFormat="1" ht="15" customHeight="1">
      <c r="B127" s="346"/>
      <c r="C127" s="301" t="s">
        <v>484</v>
      </c>
      <c r="D127" s="301"/>
      <c r="E127" s="301"/>
      <c r="F127" s="324" t="s">
        <v>435</v>
      </c>
      <c r="G127" s="301"/>
      <c r="H127" s="301" t="s">
        <v>485</v>
      </c>
      <c r="I127" s="301" t="s">
        <v>437</v>
      </c>
      <c r="J127" s="301" t="s">
        <v>486</v>
      </c>
      <c r="K127" s="349"/>
    </row>
    <row r="128" s="1" customFormat="1" ht="15" customHeight="1">
      <c r="B128" s="346"/>
      <c r="C128" s="301" t="s">
        <v>383</v>
      </c>
      <c r="D128" s="301"/>
      <c r="E128" s="301"/>
      <c r="F128" s="324" t="s">
        <v>435</v>
      </c>
      <c r="G128" s="301"/>
      <c r="H128" s="301" t="s">
        <v>487</v>
      </c>
      <c r="I128" s="301" t="s">
        <v>437</v>
      </c>
      <c r="J128" s="301" t="s">
        <v>486</v>
      </c>
      <c r="K128" s="349"/>
    </row>
    <row r="129" s="1" customFormat="1" ht="15" customHeight="1">
      <c r="B129" s="346"/>
      <c r="C129" s="301" t="s">
        <v>446</v>
      </c>
      <c r="D129" s="301"/>
      <c r="E129" s="301"/>
      <c r="F129" s="324" t="s">
        <v>441</v>
      </c>
      <c r="G129" s="301"/>
      <c r="H129" s="301" t="s">
        <v>447</v>
      </c>
      <c r="I129" s="301" t="s">
        <v>437</v>
      </c>
      <c r="J129" s="301">
        <v>15</v>
      </c>
      <c r="K129" s="349"/>
    </row>
    <row r="130" s="1" customFormat="1" ht="15" customHeight="1">
      <c r="B130" s="346"/>
      <c r="C130" s="327" t="s">
        <v>448</v>
      </c>
      <c r="D130" s="327"/>
      <c r="E130" s="327"/>
      <c r="F130" s="328" t="s">
        <v>441</v>
      </c>
      <c r="G130" s="327"/>
      <c r="H130" s="327" t="s">
        <v>449</v>
      </c>
      <c r="I130" s="327" t="s">
        <v>437</v>
      </c>
      <c r="J130" s="327">
        <v>15</v>
      </c>
      <c r="K130" s="349"/>
    </row>
    <row r="131" s="1" customFormat="1" ht="15" customHeight="1">
      <c r="B131" s="346"/>
      <c r="C131" s="327" t="s">
        <v>450</v>
      </c>
      <c r="D131" s="327"/>
      <c r="E131" s="327"/>
      <c r="F131" s="328" t="s">
        <v>441</v>
      </c>
      <c r="G131" s="327"/>
      <c r="H131" s="327" t="s">
        <v>451</v>
      </c>
      <c r="I131" s="327" t="s">
        <v>437</v>
      </c>
      <c r="J131" s="327">
        <v>20</v>
      </c>
      <c r="K131" s="349"/>
    </row>
    <row r="132" s="1" customFormat="1" ht="15" customHeight="1">
      <c r="B132" s="346"/>
      <c r="C132" s="327" t="s">
        <v>452</v>
      </c>
      <c r="D132" s="327"/>
      <c r="E132" s="327"/>
      <c r="F132" s="328" t="s">
        <v>441</v>
      </c>
      <c r="G132" s="327"/>
      <c r="H132" s="327" t="s">
        <v>453</v>
      </c>
      <c r="I132" s="327" t="s">
        <v>437</v>
      </c>
      <c r="J132" s="327">
        <v>20</v>
      </c>
      <c r="K132" s="349"/>
    </row>
    <row r="133" s="1" customFormat="1" ht="15" customHeight="1">
      <c r="B133" s="346"/>
      <c r="C133" s="301" t="s">
        <v>440</v>
      </c>
      <c r="D133" s="301"/>
      <c r="E133" s="301"/>
      <c r="F133" s="324" t="s">
        <v>441</v>
      </c>
      <c r="G133" s="301"/>
      <c r="H133" s="301" t="s">
        <v>475</v>
      </c>
      <c r="I133" s="301" t="s">
        <v>437</v>
      </c>
      <c r="J133" s="301">
        <v>50</v>
      </c>
      <c r="K133" s="349"/>
    </row>
    <row r="134" s="1" customFormat="1" ht="15" customHeight="1">
      <c r="B134" s="346"/>
      <c r="C134" s="301" t="s">
        <v>454</v>
      </c>
      <c r="D134" s="301"/>
      <c r="E134" s="301"/>
      <c r="F134" s="324" t="s">
        <v>441</v>
      </c>
      <c r="G134" s="301"/>
      <c r="H134" s="301" t="s">
        <v>475</v>
      </c>
      <c r="I134" s="301" t="s">
        <v>437</v>
      </c>
      <c r="J134" s="301">
        <v>50</v>
      </c>
      <c r="K134" s="349"/>
    </row>
    <row r="135" s="1" customFormat="1" ht="15" customHeight="1">
      <c r="B135" s="346"/>
      <c r="C135" s="301" t="s">
        <v>460</v>
      </c>
      <c r="D135" s="301"/>
      <c r="E135" s="301"/>
      <c r="F135" s="324" t="s">
        <v>441</v>
      </c>
      <c r="G135" s="301"/>
      <c r="H135" s="301" t="s">
        <v>475</v>
      </c>
      <c r="I135" s="301" t="s">
        <v>437</v>
      </c>
      <c r="J135" s="301">
        <v>50</v>
      </c>
      <c r="K135" s="349"/>
    </row>
    <row r="136" s="1" customFormat="1" ht="15" customHeight="1">
      <c r="B136" s="346"/>
      <c r="C136" s="301" t="s">
        <v>462</v>
      </c>
      <c r="D136" s="301"/>
      <c r="E136" s="301"/>
      <c r="F136" s="324" t="s">
        <v>441</v>
      </c>
      <c r="G136" s="301"/>
      <c r="H136" s="301" t="s">
        <v>475</v>
      </c>
      <c r="I136" s="301" t="s">
        <v>437</v>
      </c>
      <c r="J136" s="301">
        <v>50</v>
      </c>
      <c r="K136" s="349"/>
    </row>
    <row r="137" s="1" customFormat="1" ht="15" customHeight="1">
      <c r="B137" s="346"/>
      <c r="C137" s="301" t="s">
        <v>463</v>
      </c>
      <c r="D137" s="301"/>
      <c r="E137" s="301"/>
      <c r="F137" s="324" t="s">
        <v>441</v>
      </c>
      <c r="G137" s="301"/>
      <c r="H137" s="301" t="s">
        <v>488</v>
      </c>
      <c r="I137" s="301" t="s">
        <v>437</v>
      </c>
      <c r="J137" s="301">
        <v>255</v>
      </c>
      <c r="K137" s="349"/>
    </row>
    <row r="138" s="1" customFormat="1" ht="15" customHeight="1">
      <c r="B138" s="346"/>
      <c r="C138" s="301" t="s">
        <v>465</v>
      </c>
      <c r="D138" s="301"/>
      <c r="E138" s="301"/>
      <c r="F138" s="324" t="s">
        <v>435</v>
      </c>
      <c r="G138" s="301"/>
      <c r="H138" s="301" t="s">
        <v>489</v>
      </c>
      <c r="I138" s="301" t="s">
        <v>467</v>
      </c>
      <c r="J138" s="301"/>
      <c r="K138" s="349"/>
    </row>
    <row r="139" s="1" customFormat="1" ht="15" customHeight="1">
      <c r="B139" s="346"/>
      <c r="C139" s="301" t="s">
        <v>468</v>
      </c>
      <c r="D139" s="301"/>
      <c r="E139" s="301"/>
      <c r="F139" s="324" t="s">
        <v>435</v>
      </c>
      <c r="G139" s="301"/>
      <c r="H139" s="301" t="s">
        <v>490</v>
      </c>
      <c r="I139" s="301" t="s">
        <v>470</v>
      </c>
      <c r="J139" s="301"/>
      <c r="K139" s="349"/>
    </row>
    <row r="140" s="1" customFormat="1" ht="15" customHeight="1">
      <c r="B140" s="346"/>
      <c r="C140" s="301" t="s">
        <v>471</v>
      </c>
      <c r="D140" s="301"/>
      <c r="E140" s="301"/>
      <c r="F140" s="324" t="s">
        <v>435</v>
      </c>
      <c r="G140" s="301"/>
      <c r="H140" s="301" t="s">
        <v>471</v>
      </c>
      <c r="I140" s="301" t="s">
        <v>470</v>
      </c>
      <c r="J140" s="301"/>
      <c r="K140" s="349"/>
    </row>
    <row r="141" s="1" customFormat="1" ht="15" customHeight="1">
      <c r="B141" s="346"/>
      <c r="C141" s="301" t="s">
        <v>41</v>
      </c>
      <c r="D141" s="301"/>
      <c r="E141" s="301"/>
      <c r="F141" s="324" t="s">
        <v>435</v>
      </c>
      <c r="G141" s="301"/>
      <c r="H141" s="301" t="s">
        <v>491</v>
      </c>
      <c r="I141" s="301" t="s">
        <v>470</v>
      </c>
      <c r="J141" s="301"/>
      <c r="K141" s="349"/>
    </row>
    <row r="142" s="1" customFormat="1" ht="15" customHeight="1">
      <c r="B142" s="346"/>
      <c r="C142" s="301" t="s">
        <v>492</v>
      </c>
      <c r="D142" s="301"/>
      <c r="E142" s="301"/>
      <c r="F142" s="324" t="s">
        <v>435</v>
      </c>
      <c r="G142" s="301"/>
      <c r="H142" s="301" t="s">
        <v>493</v>
      </c>
      <c r="I142" s="301" t="s">
        <v>470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494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429</v>
      </c>
      <c r="D148" s="316"/>
      <c r="E148" s="316"/>
      <c r="F148" s="316" t="s">
        <v>430</v>
      </c>
      <c r="G148" s="317"/>
      <c r="H148" s="316" t="s">
        <v>57</v>
      </c>
      <c r="I148" s="316" t="s">
        <v>60</v>
      </c>
      <c r="J148" s="316" t="s">
        <v>431</v>
      </c>
      <c r="K148" s="315"/>
    </row>
    <row r="149" s="1" customFormat="1" ht="17.25" customHeight="1">
      <c r="B149" s="313"/>
      <c r="C149" s="318" t="s">
        <v>432</v>
      </c>
      <c r="D149" s="318"/>
      <c r="E149" s="318"/>
      <c r="F149" s="319" t="s">
        <v>433</v>
      </c>
      <c r="G149" s="320"/>
      <c r="H149" s="318"/>
      <c r="I149" s="318"/>
      <c r="J149" s="318" t="s">
        <v>434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438</v>
      </c>
      <c r="D151" s="301"/>
      <c r="E151" s="301"/>
      <c r="F151" s="354" t="s">
        <v>435</v>
      </c>
      <c r="G151" s="301"/>
      <c r="H151" s="353" t="s">
        <v>475</v>
      </c>
      <c r="I151" s="353" t="s">
        <v>437</v>
      </c>
      <c r="J151" s="353">
        <v>120</v>
      </c>
      <c r="K151" s="349"/>
    </row>
    <row r="152" s="1" customFormat="1" ht="15" customHeight="1">
      <c r="B152" s="326"/>
      <c r="C152" s="353" t="s">
        <v>484</v>
      </c>
      <c r="D152" s="301"/>
      <c r="E152" s="301"/>
      <c r="F152" s="354" t="s">
        <v>435</v>
      </c>
      <c r="G152" s="301"/>
      <c r="H152" s="353" t="s">
        <v>495</v>
      </c>
      <c r="I152" s="353" t="s">
        <v>437</v>
      </c>
      <c r="J152" s="353" t="s">
        <v>486</v>
      </c>
      <c r="K152" s="349"/>
    </row>
    <row r="153" s="1" customFormat="1" ht="15" customHeight="1">
      <c r="B153" s="326"/>
      <c r="C153" s="353" t="s">
        <v>383</v>
      </c>
      <c r="D153" s="301"/>
      <c r="E153" s="301"/>
      <c r="F153" s="354" t="s">
        <v>435</v>
      </c>
      <c r="G153" s="301"/>
      <c r="H153" s="353" t="s">
        <v>496</v>
      </c>
      <c r="I153" s="353" t="s">
        <v>437</v>
      </c>
      <c r="J153" s="353" t="s">
        <v>486</v>
      </c>
      <c r="K153" s="349"/>
    </row>
    <row r="154" s="1" customFormat="1" ht="15" customHeight="1">
      <c r="B154" s="326"/>
      <c r="C154" s="353" t="s">
        <v>440</v>
      </c>
      <c r="D154" s="301"/>
      <c r="E154" s="301"/>
      <c r="F154" s="354" t="s">
        <v>441</v>
      </c>
      <c r="G154" s="301"/>
      <c r="H154" s="353" t="s">
        <v>475</v>
      </c>
      <c r="I154" s="353" t="s">
        <v>437</v>
      </c>
      <c r="J154" s="353">
        <v>50</v>
      </c>
      <c r="K154" s="349"/>
    </row>
    <row r="155" s="1" customFormat="1" ht="15" customHeight="1">
      <c r="B155" s="326"/>
      <c r="C155" s="353" t="s">
        <v>443</v>
      </c>
      <c r="D155" s="301"/>
      <c r="E155" s="301"/>
      <c r="F155" s="354" t="s">
        <v>435</v>
      </c>
      <c r="G155" s="301"/>
      <c r="H155" s="353" t="s">
        <v>475</v>
      </c>
      <c r="I155" s="353" t="s">
        <v>445</v>
      </c>
      <c r="J155" s="353"/>
      <c r="K155" s="349"/>
    </row>
    <row r="156" s="1" customFormat="1" ht="15" customHeight="1">
      <c r="B156" s="326"/>
      <c r="C156" s="353" t="s">
        <v>454</v>
      </c>
      <c r="D156" s="301"/>
      <c r="E156" s="301"/>
      <c r="F156" s="354" t="s">
        <v>441</v>
      </c>
      <c r="G156" s="301"/>
      <c r="H156" s="353" t="s">
        <v>475</v>
      </c>
      <c r="I156" s="353" t="s">
        <v>437</v>
      </c>
      <c r="J156" s="353">
        <v>50</v>
      </c>
      <c r="K156" s="349"/>
    </row>
    <row r="157" s="1" customFormat="1" ht="15" customHeight="1">
      <c r="B157" s="326"/>
      <c r="C157" s="353" t="s">
        <v>462</v>
      </c>
      <c r="D157" s="301"/>
      <c r="E157" s="301"/>
      <c r="F157" s="354" t="s">
        <v>441</v>
      </c>
      <c r="G157" s="301"/>
      <c r="H157" s="353" t="s">
        <v>475</v>
      </c>
      <c r="I157" s="353" t="s">
        <v>437</v>
      </c>
      <c r="J157" s="353">
        <v>50</v>
      </c>
      <c r="K157" s="349"/>
    </row>
    <row r="158" s="1" customFormat="1" ht="15" customHeight="1">
      <c r="B158" s="326"/>
      <c r="C158" s="353" t="s">
        <v>460</v>
      </c>
      <c r="D158" s="301"/>
      <c r="E158" s="301"/>
      <c r="F158" s="354" t="s">
        <v>441</v>
      </c>
      <c r="G158" s="301"/>
      <c r="H158" s="353" t="s">
        <v>475</v>
      </c>
      <c r="I158" s="353" t="s">
        <v>437</v>
      </c>
      <c r="J158" s="353">
        <v>50</v>
      </c>
      <c r="K158" s="349"/>
    </row>
    <row r="159" s="1" customFormat="1" ht="15" customHeight="1">
      <c r="B159" s="326"/>
      <c r="C159" s="353" t="s">
        <v>93</v>
      </c>
      <c r="D159" s="301"/>
      <c r="E159" s="301"/>
      <c r="F159" s="354" t="s">
        <v>435</v>
      </c>
      <c r="G159" s="301"/>
      <c r="H159" s="353" t="s">
        <v>497</v>
      </c>
      <c r="I159" s="353" t="s">
        <v>437</v>
      </c>
      <c r="J159" s="353" t="s">
        <v>498</v>
      </c>
      <c r="K159" s="349"/>
    </row>
    <row r="160" s="1" customFormat="1" ht="15" customHeight="1">
      <c r="B160" s="326"/>
      <c r="C160" s="353" t="s">
        <v>499</v>
      </c>
      <c r="D160" s="301"/>
      <c r="E160" s="301"/>
      <c r="F160" s="354" t="s">
        <v>435</v>
      </c>
      <c r="G160" s="301"/>
      <c r="H160" s="353" t="s">
        <v>500</v>
      </c>
      <c r="I160" s="353" t="s">
        <v>470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501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429</v>
      </c>
      <c r="D166" s="316"/>
      <c r="E166" s="316"/>
      <c r="F166" s="316" t="s">
        <v>430</v>
      </c>
      <c r="G166" s="358"/>
      <c r="H166" s="359" t="s">
        <v>57</v>
      </c>
      <c r="I166" s="359" t="s">
        <v>60</v>
      </c>
      <c r="J166" s="316" t="s">
        <v>431</v>
      </c>
      <c r="K166" s="293"/>
    </row>
    <row r="167" s="1" customFormat="1" ht="17.25" customHeight="1">
      <c r="B167" s="294"/>
      <c r="C167" s="318" t="s">
        <v>432</v>
      </c>
      <c r="D167" s="318"/>
      <c r="E167" s="318"/>
      <c r="F167" s="319" t="s">
        <v>433</v>
      </c>
      <c r="G167" s="360"/>
      <c r="H167" s="361"/>
      <c r="I167" s="361"/>
      <c r="J167" s="318" t="s">
        <v>434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438</v>
      </c>
      <c r="D169" s="301"/>
      <c r="E169" s="301"/>
      <c r="F169" s="324" t="s">
        <v>435</v>
      </c>
      <c r="G169" s="301"/>
      <c r="H169" s="301" t="s">
        <v>475</v>
      </c>
      <c r="I169" s="301" t="s">
        <v>437</v>
      </c>
      <c r="J169" s="301">
        <v>120</v>
      </c>
      <c r="K169" s="349"/>
    </row>
    <row r="170" s="1" customFormat="1" ht="15" customHeight="1">
      <c r="B170" s="326"/>
      <c r="C170" s="301" t="s">
        <v>484</v>
      </c>
      <c r="D170" s="301"/>
      <c r="E170" s="301"/>
      <c r="F170" s="324" t="s">
        <v>435</v>
      </c>
      <c r="G170" s="301"/>
      <c r="H170" s="301" t="s">
        <v>485</v>
      </c>
      <c r="I170" s="301" t="s">
        <v>437</v>
      </c>
      <c r="J170" s="301" t="s">
        <v>486</v>
      </c>
      <c r="K170" s="349"/>
    </row>
    <row r="171" s="1" customFormat="1" ht="15" customHeight="1">
      <c r="B171" s="326"/>
      <c r="C171" s="301" t="s">
        <v>383</v>
      </c>
      <c r="D171" s="301"/>
      <c r="E171" s="301"/>
      <c r="F171" s="324" t="s">
        <v>435</v>
      </c>
      <c r="G171" s="301"/>
      <c r="H171" s="301" t="s">
        <v>502</v>
      </c>
      <c r="I171" s="301" t="s">
        <v>437</v>
      </c>
      <c r="J171" s="301" t="s">
        <v>486</v>
      </c>
      <c r="K171" s="349"/>
    </row>
    <row r="172" s="1" customFormat="1" ht="15" customHeight="1">
      <c r="B172" s="326"/>
      <c r="C172" s="301" t="s">
        <v>440</v>
      </c>
      <c r="D172" s="301"/>
      <c r="E172" s="301"/>
      <c r="F172" s="324" t="s">
        <v>441</v>
      </c>
      <c r="G172" s="301"/>
      <c r="H172" s="301" t="s">
        <v>502</v>
      </c>
      <c r="I172" s="301" t="s">
        <v>437</v>
      </c>
      <c r="J172" s="301">
        <v>50</v>
      </c>
      <c r="K172" s="349"/>
    </row>
    <row r="173" s="1" customFormat="1" ht="15" customHeight="1">
      <c r="B173" s="326"/>
      <c r="C173" s="301" t="s">
        <v>443</v>
      </c>
      <c r="D173" s="301"/>
      <c r="E173" s="301"/>
      <c r="F173" s="324" t="s">
        <v>435</v>
      </c>
      <c r="G173" s="301"/>
      <c r="H173" s="301" t="s">
        <v>502</v>
      </c>
      <c r="I173" s="301" t="s">
        <v>445</v>
      </c>
      <c r="J173" s="301"/>
      <c r="K173" s="349"/>
    </row>
    <row r="174" s="1" customFormat="1" ht="15" customHeight="1">
      <c r="B174" s="326"/>
      <c r="C174" s="301" t="s">
        <v>454</v>
      </c>
      <c r="D174" s="301"/>
      <c r="E174" s="301"/>
      <c r="F174" s="324" t="s">
        <v>441</v>
      </c>
      <c r="G174" s="301"/>
      <c r="H174" s="301" t="s">
        <v>502</v>
      </c>
      <c r="I174" s="301" t="s">
        <v>437</v>
      </c>
      <c r="J174" s="301">
        <v>50</v>
      </c>
      <c r="K174" s="349"/>
    </row>
    <row r="175" s="1" customFormat="1" ht="15" customHeight="1">
      <c r="B175" s="326"/>
      <c r="C175" s="301" t="s">
        <v>462</v>
      </c>
      <c r="D175" s="301"/>
      <c r="E175" s="301"/>
      <c r="F175" s="324" t="s">
        <v>441</v>
      </c>
      <c r="G175" s="301"/>
      <c r="H175" s="301" t="s">
        <v>502</v>
      </c>
      <c r="I175" s="301" t="s">
        <v>437</v>
      </c>
      <c r="J175" s="301">
        <v>50</v>
      </c>
      <c r="K175" s="349"/>
    </row>
    <row r="176" s="1" customFormat="1" ht="15" customHeight="1">
      <c r="B176" s="326"/>
      <c r="C176" s="301" t="s">
        <v>460</v>
      </c>
      <c r="D176" s="301"/>
      <c r="E176" s="301"/>
      <c r="F176" s="324" t="s">
        <v>441</v>
      </c>
      <c r="G176" s="301"/>
      <c r="H176" s="301" t="s">
        <v>502</v>
      </c>
      <c r="I176" s="301" t="s">
        <v>437</v>
      </c>
      <c r="J176" s="301">
        <v>50</v>
      </c>
      <c r="K176" s="349"/>
    </row>
    <row r="177" s="1" customFormat="1" ht="15" customHeight="1">
      <c r="B177" s="326"/>
      <c r="C177" s="301" t="s">
        <v>105</v>
      </c>
      <c r="D177" s="301"/>
      <c r="E177" s="301"/>
      <c r="F177" s="324" t="s">
        <v>435</v>
      </c>
      <c r="G177" s="301"/>
      <c r="H177" s="301" t="s">
        <v>503</v>
      </c>
      <c r="I177" s="301" t="s">
        <v>504</v>
      </c>
      <c r="J177" s="301"/>
      <c r="K177" s="349"/>
    </row>
    <row r="178" s="1" customFormat="1" ht="15" customHeight="1">
      <c r="B178" s="326"/>
      <c r="C178" s="301" t="s">
        <v>60</v>
      </c>
      <c r="D178" s="301"/>
      <c r="E178" s="301"/>
      <c r="F178" s="324" t="s">
        <v>435</v>
      </c>
      <c r="G178" s="301"/>
      <c r="H178" s="301" t="s">
        <v>505</v>
      </c>
      <c r="I178" s="301" t="s">
        <v>506</v>
      </c>
      <c r="J178" s="301">
        <v>1</v>
      </c>
      <c r="K178" s="349"/>
    </row>
    <row r="179" s="1" customFormat="1" ht="15" customHeight="1">
      <c r="B179" s="326"/>
      <c r="C179" s="301" t="s">
        <v>56</v>
      </c>
      <c r="D179" s="301"/>
      <c r="E179" s="301"/>
      <c r="F179" s="324" t="s">
        <v>435</v>
      </c>
      <c r="G179" s="301"/>
      <c r="H179" s="301" t="s">
        <v>507</v>
      </c>
      <c r="I179" s="301" t="s">
        <v>437</v>
      </c>
      <c r="J179" s="301">
        <v>20</v>
      </c>
      <c r="K179" s="349"/>
    </row>
    <row r="180" s="1" customFormat="1" ht="15" customHeight="1">
      <c r="B180" s="326"/>
      <c r="C180" s="301" t="s">
        <v>57</v>
      </c>
      <c r="D180" s="301"/>
      <c r="E180" s="301"/>
      <c r="F180" s="324" t="s">
        <v>435</v>
      </c>
      <c r="G180" s="301"/>
      <c r="H180" s="301" t="s">
        <v>508</v>
      </c>
      <c r="I180" s="301" t="s">
        <v>437</v>
      </c>
      <c r="J180" s="301">
        <v>255</v>
      </c>
      <c r="K180" s="349"/>
    </row>
    <row r="181" s="1" customFormat="1" ht="15" customHeight="1">
      <c r="B181" s="326"/>
      <c r="C181" s="301" t="s">
        <v>106</v>
      </c>
      <c r="D181" s="301"/>
      <c r="E181" s="301"/>
      <c r="F181" s="324" t="s">
        <v>435</v>
      </c>
      <c r="G181" s="301"/>
      <c r="H181" s="301" t="s">
        <v>399</v>
      </c>
      <c r="I181" s="301" t="s">
        <v>437</v>
      </c>
      <c r="J181" s="301">
        <v>10</v>
      </c>
      <c r="K181" s="349"/>
    </row>
    <row r="182" s="1" customFormat="1" ht="15" customHeight="1">
      <c r="B182" s="326"/>
      <c r="C182" s="301" t="s">
        <v>107</v>
      </c>
      <c r="D182" s="301"/>
      <c r="E182" s="301"/>
      <c r="F182" s="324" t="s">
        <v>435</v>
      </c>
      <c r="G182" s="301"/>
      <c r="H182" s="301" t="s">
        <v>509</v>
      </c>
      <c r="I182" s="301" t="s">
        <v>470</v>
      </c>
      <c r="J182" s="301"/>
      <c r="K182" s="349"/>
    </row>
    <row r="183" s="1" customFormat="1" ht="15" customHeight="1">
      <c r="B183" s="326"/>
      <c r="C183" s="301" t="s">
        <v>510</v>
      </c>
      <c r="D183" s="301"/>
      <c r="E183" s="301"/>
      <c r="F183" s="324" t="s">
        <v>435</v>
      </c>
      <c r="G183" s="301"/>
      <c r="H183" s="301" t="s">
        <v>511</v>
      </c>
      <c r="I183" s="301" t="s">
        <v>470</v>
      </c>
      <c r="J183" s="301"/>
      <c r="K183" s="349"/>
    </row>
    <row r="184" s="1" customFormat="1" ht="15" customHeight="1">
      <c r="B184" s="326"/>
      <c r="C184" s="301" t="s">
        <v>499</v>
      </c>
      <c r="D184" s="301"/>
      <c r="E184" s="301"/>
      <c r="F184" s="324" t="s">
        <v>435</v>
      </c>
      <c r="G184" s="301"/>
      <c r="H184" s="301" t="s">
        <v>512</v>
      </c>
      <c r="I184" s="301" t="s">
        <v>470</v>
      </c>
      <c r="J184" s="301"/>
      <c r="K184" s="349"/>
    </row>
    <row r="185" s="1" customFormat="1" ht="15" customHeight="1">
      <c r="B185" s="326"/>
      <c r="C185" s="301" t="s">
        <v>109</v>
      </c>
      <c r="D185" s="301"/>
      <c r="E185" s="301"/>
      <c r="F185" s="324" t="s">
        <v>441</v>
      </c>
      <c r="G185" s="301"/>
      <c r="H185" s="301" t="s">
        <v>513</v>
      </c>
      <c r="I185" s="301" t="s">
        <v>437</v>
      </c>
      <c r="J185" s="301">
        <v>50</v>
      </c>
      <c r="K185" s="349"/>
    </row>
    <row r="186" s="1" customFormat="1" ht="15" customHeight="1">
      <c r="B186" s="326"/>
      <c r="C186" s="301" t="s">
        <v>514</v>
      </c>
      <c r="D186" s="301"/>
      <c r="E186" s="301"/>
      <c r="F186" s="324" t="s">
        <v>441</v>
      </c>
      <c r="G186" s="301"/>
      <c r="H186" s="301" t="s">
        <v>515</v>
      </c>
      <c r="I186" s="301" t="s">
        <v>516</v>
      </c>
      <c r="J186" s="301"/>
      <c r="K186" s="349"/>
    </row>
    <row r="187" s="1" customFormat="1" ht="15" customHeight="1">
      <c r="B187" s="326"/>
      <c r="C187" s="301" t="s">
        <v>517</v>
      </c>
      <c r="D187" s="301"/>
      <c r="E187" s="301"/>
      <c r="F187" s="324" t="s">
        <v>441</v>
      </c>
      <c r="G187" s="301"/>
      <c r="H187" s="301" t="s">
        <v>518</v>
      </c>
      <c r="I187" s="301" t="s">
        <v>516</v>
      </c>
      <c r="J187" s="301"/>
      <c r="K187" s="349"/>
    </row>
    <row r="188" s="1" customFormat="1" ht="15" customHeight="1">
      <c r="B188" s="326"/>
      <c r="C188" s="301" t="s">
        <v>519</v>
      </c>
      <c r="D188" s="301"/>
      <c r="E188" s="301"/>
      <c r="F188" s="324" t="s">
        <v>441</v>
      </c>
      <c r="G188" s="301"/>
      <c r="H188" s="301" t="s">
        <v>520</v>
      </c>
      <c r="I188" s="301" t="s">
        <v>516</v>
      </c>
      <c r="J188" s="301"/>
      <c r="K188" s="349"/>
    </row>
    <row r="189" s="1" customFormat="1" ht="15" customHeight="1">
      <c r="B189" s="326"/>
      <c r="C189" s="362" t="s">
        <v>521</v>
      </c>
      <c r="D189" s="301"/>
      <c r="E189" s="301"/>
      <c r="F189" s="324" t="s">
        <v>441</v>
      </c>
      <c r="G189" s="301"/>
      <c r="H189" s="301" t="s">
        <v>522</v>
      </c>
      <c r="I189" s="301" t="s">
        <v>523</v>
      </c>
      <c r="J189" s="363" t="s">
        <v>524</v>
      </c>
      <c r="K189" s="349"/>
    </row>
    <row r="190" s="18" customFormat="1" ht="15" customHeight="1">
      <c r="B190" s="364"/>
      <c r="C190" s="365" t="s">
        <v>525</v>
      </c>
      <c r="D190" s="366"/>
      <c r="E190" s="366"/>
      <c r="F190" s="367" t="s">
        <v>441</v>
      </c>
      <c r="G190" s="366"/>
      <c r="H190" s="366" t="s">
        <v>526</v>
      </c>
      <c r="I190" s="366" t="s">
        <v>523</v>
      </c>
      <c r="J190" s="368" t="s">
        <v>524</v>
      </c>
      <c r="K190" s="369"/>
    </row>
    <row r="191" s="1" customFormat="1" ht="15" customHeight="1">
      <c r="B191" s="326"/>
      <c r="C191" s="362" t="s">
        <v>45</v>
      </c>
      <c r="D191" s="301"/>
      <c r="E191" s="301"/>
      <c r="F191" s="324" t="s">
        <v>435</v>
      </c>
      <c r="G191" s="301"/>
      <c r="H191" s="298" t="s">
        <v>527</v>
      </c>
      <c r="I191" s="301" t="s">
        <v>528</v>
      </c>
      <c r="J191" s="301"/>
      <c r="K191" s="349"/>
    </row>
    <row r="192" s="1" customFormat="1" ht="15" customHeight="1">
      <c r="B192" s="326"/>
      <c r="C192" s="362" t="s">
        <v>529</v>
      </c>
      <c r="D192" s="301"/>
      <c r="E192" s="301"/>
      <c r="F192" s="324" t="s">
        <v>435</v>
      </c>
      <c r="G192" s="301"/>
      <c r="H192" s="301" t="s">
        <v>530</v>
      </c>
      <c r="I192" s="301" t="s">
        <v>470</v>
      </c>
      <c r="J192" s="301"/>
      <c r="K192" s="349"/>
    </row>
    <row r="193" s="1" customFormat="1" ht="15" customHeight="1">
      <c r="B193" s="326"/>
      <c r="C193" s="362" t="s">
        <v>531</v>
      </c>
      <c r="D193" s="301"/>
      <c r="E193" s="301"/>
      <c r="F193" s="324" t="s">
        <v>435</v>
      </c>
      <c r="G193" s="301"/>
      <c r="H193" s="301" t="s">
        <v>532</v>
      </c>
      <c r="I193" s="301" t="s">
        <v>470</v>
      </c>
      <c r="J193" s="301"/>
      <c r="K193" s="349"/>
    </row>
    <row r="194" s="1" customFormat="1" ht="15" customHeight="1">
      <c r="B194" s="326"/>
      <c r="C194" s="362" t="s">
        <v>533</v>
      </c>
      <c r="D194" s="301"/>
      <c r="E194" s="301"/>
      <c r="F194" s="324" t="s">
        <v>441</v>
      </c>
      <c r="G194" s="301"/>
      <c r="H194" s="301" t="s">
        <v>534</v>
      </c>
      <c r="I194" s="301" t="s">
        <v>470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535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536</v>
      </c>
      <c r="D201" s="371"/>
      <c r="E201" s="371"/>
      <c r="F201" s="371" t="s">
        <v>537</v>
      </c>
      <c r="G201" s="372"/>
      <c r="H201" s="371" t="s">
        <v>538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528</v>
      </c>
      <c r="D203" s="301"/>
      <c r="E203" s="301"/>
      <c r="F203" s="324" t="s">
        <v>46</v>
      </c>
      <c r="G203" s="301"/>
      <c r="H203" s="301" t="s">
        <v>539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540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50</v>
      </c>
      <c r="G205" s="301"/>
      <c r="H205" s="301" t="s">
        <v>541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48</v>
      </c>
      <c r="G206" s="301"/>
      <c r="H206" s="301" t="s">
        <v>542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49</v>
      </c>
      <c r="G207" s="301"/>
      <c r="H207" s="301" t="s">
        <v>543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482</v>
      </c>
      <c r="D209" s="301"/>
      <c r="E209" s="301"/>
      <c r="F209" s="324" t="s">
        <v>82</v>
      </c>
      <c r="G209" s="301"/>
      <c r="H209" s="301" t="s">
        <v>544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377</v>
      </c>
      <c r="G210" s="301"/>
      <c r="H210" s="301" t="s">
        <v>378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375</v>
      </c>
      <c r="G211" s="301"/>
      <c r="H211" s="301" t="s">
        <v>545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379</v>
      </c>
      <c r="G212" s="362"/>
      <c r="H212" s="353" t="s">
        <v>380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381</v>
      </c>
      <c r="G213" s="362"/>
      <c r="H213" s="353" t="s">
        <v>546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506</v>
      </c>
      <c r="D215" s="301"/>
      <c r="E215" s="301"/>
      <c r="F215" s="324">
        <v>1</v>
      </c>
      <c r="G215" s="362"/>
      <c r="H215" s="353" t="s">
        <v>547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548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549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550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2025-02-19T14:37:30Z</dcterms:created>
  <dcterms:modified xsi:type="dcterms:W3CDTF">2025-02-19T14:37:35Z</dcterms:modified>
</cp:coreProperties>
</file>